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80" windowHeight="4950" activeTab="10"/>
  </bookViews>
  <sheets>
    <sheet name="ПРИХОДИ" sheetId="1" r:id="rId1"/>
    <sheet name="Ф-1" sheetId="2" r:id="rId2"/>
    <sheet name="Ф-2,4" sheetId="3" r:id="rId3"/>
    <sheet name="Ф-3" sheetId="4" r:id="rId4"/>
    <sheet name="Ф-5" sheetId="5" r:id="rId5"/>
    <sheet name="Ф-6" sheetId="6" r:id="rId6"/>
    <sheet name="Ф-7" sheetId="7" r:id="rId7"/>
    <sheet name="Ф-8" sheetId="8" r:id="rId8"/>
    <sheet name="Ф-9" sheetId="9" r:id="rId9"/>
    <sheet name="ДОФИНАНСИРАНЕ ДДД " sheetId="10" r:id="rId10"/>
    <sheet name="Инвестиционна програма" sheetId="11" r:id="rId11"/>
  </sheets>
  <definedNames/>
  <calcPr fullCalcOnLoad="1"/>
</workbook>
</file>

<file path=xl/sharedStrings.xml><?xml version="1.0" encoding="utf-8"?>
<sst xmlns="http://schemas.openxmlformats.org/spreadsheetml/2006/main" count="1290" uniqueCount="585">
  <si>
    <t>С П Р А В К А</t>
  </si>
  <si>
    <t>Приложение№ 2</t>
  </si>
  <si>
    <t xml:space="preserve"> плана по разходни параграфи във функция"Общи държавни служби",</t>
  </si>
  <si>
    <t>в дейност "Общинска администрация"  за 2014г</t>
  </si>
  <si>
    <t>в лв</t>
  </si>
  <si>
    <t xml:space="preserve">     §</t>
  </si>
  <si>
    <t xml:space="preserve">           Наименование</t>
  </si>
  <si>
    <t>БЮДЖЕТ 2014г</t>
  </si>
  <si>
    <t xml:space="preserve"> на  разходните  параграфи</t>
  </si>
  <si>
    <t>Държавни разходи</t>
  </si>
  <si>
    <t>Общински разходи</t>
  </si>
  <si>
    <t>Заплати и възн.за перс. по труд.и сл.правоотн.</t>
  </si>
  <si>
    <t>Др. възнагр.и плащания на персонала</t>
  </si>
  <si>
    <t>Осигур. вноски от работодателя</t>
  </si>
  <si>
    <t>Издръжка</t>
  </si>
  <si>
    <t>Храна</t>
  </si>
  <si>
    <t>Постелен инвентар и облекло</t>
  </si>
  <si>
    <t>Уч.и научноизсл.р-ди и книги за библиот.</t>
  </si>
  <si>
    <t>Материали</t>
  </si>
  <si>
    <t>Вода,горива и енергия</t>
  </si>
  <si>
    <t>Разходи за външни услуги</t>
  </si>
  <si>
    <t>Текущ ремонт</t>
  </si>
  <si>
    <t>Командировки в страната</t>
  </si>
  <si>
    <t>Кратко срочни командировки в чужбина</t>
  </si>
  <si>
    <t>Разходи за застраховки</t>
  </si>
  <si>
    <t>Др.р-ди за СБКО</t>
  </si>
  <si>
    <t>Р-ди за дог.санк.и н-ки, съд.обезщ.и разн.</t>
  </si>
  <si>
    <t>Др.р-ди,неклас. в др.парагр.и подп-фи</t>
  </si>
  <si>
    <t>Платени д-ци,такси и администр.санкц.</t>
  </si>
  <si>
    <t>Платени държ.д-ци,такси</t>
  </si>
  <si>
    <t>Платени общински.д-ци,такси</t>
  </si>
  <si>
    <t>Обезщ. и помощи по р-е на общ.съвет</t>
  </si>
  <si>
    <t>Разх.за чл.внос и участ.в нетър.орг.</t>
  </si>
  <si>
    <t>51/52</t>
  </si>
  <si>
    <t>Капиталови разходи</t>
  </si>
  <si>
    <t>ВСИЧКО  РАЗХОДИ</t>
  </si>
  <si>
    <t xml:space="preserve"> </t>
  </si>
  <si>
    <t>Приложение№ 3</t>
  </si>
  <si>
    <t>за плана по разходни параграфи  във функция"Общи държавни служби",</t>
  </si>
  <si>
    <t>в дейност "Общински съвет" за 2014г</t>
  </si>
  <si>
    <t>Общински р/ди</t>
  </si>
  <si>
    <t>Заплати и възн.за перс. по труд.пр/я</t>
  </si>
  <si>
    <t>Oсигурит. вноски от работодателя</t>
  </si>
  <si>
    <t>Краткосрочни командировки в чужбина</t>
  </si>
  <si>
    <t>Др.р-ди,некласиф. в др.парагр.и подпар.</t>
  </si>
  <si>
    <t>Придобиване на ДМА</t>
  </si>
  <si>
    <t>Приложение №4</t>
  </si>
  <si>
    <t>за плана по разходни параграфи за 2014г</t>
  </si>
  <si>
    <t xml:space="preserve">във функция "Отбрана и сигурност" </t>
  </si>
  <si>
    <t xml:space="preserve">         в лв.</t>
  </si>
  <si>
    <t xml:space="preserve"> БЮДЖЕТ 2014г</t>
  </si>
  <si>
    <t>Държавни р/ди</t>
  </si>
  <si>
    <t>Др. възнагр.и плащания на п-ла</t>
  </si>
  <si>
    <t>Осигурителни вноски от работодателя</t>
  </si>
  <si>
    <t>Приложение №5</t>
  </si>
  <si>
    <t xml:space="preserve"> плана по разходни параграфи за 2014г</t>
  </si>
  <si>
    <t xml:space="preserve"> във ф-я "Здравеопазване",д/сти "Здравен кабинет"и "Др.д/ти по здравеопазването"</t>
  </si>
  <si>
    <t>Заплати и възн.за п-ла по тр.и слу.пр.</t>
  </si>
  <si>
    <t>Др. възн.и плащания на персонала</t>
  </si>
  <si>
    <t>Медикаменти</t>
  </si>
  <si>
    <t>Капиталов трансфер</t>
  </si>
  <si>
    <t>Приложение№ 6</t>
  </si>
  <si>
    <t xml:space="preserve"> плана по разходни параграфи във функция"Образование", </t>
  </si>
  <si>
    <t>в дейност"Целодневни детски градини"за 2014г</t>
  </si>
  <si>
    <t>Заплати и възн.за перс. по тр.и служ.пр.</t>
  </si>
  <si>
    <t>Други възнагр.и плащания на п-ла</t>
  </si>
  <si>
    <t>Осигурит. вноски от работодателя</t>
  </si>
  <si>
    <t>Приложение№ 7</t>
  </si>
  <si>
    <t xml:space="preserve">за бюджета   във функция"Образование", </t>
  </si>
  <si>
    <t>в дейност"Общообразователни училища"за 2014г</t>
  </si>
  <si>
    <t>ОБЩООБРАЗОВАТЕЛНИ   УЧИЛИЩА</t>
  </si>
  <si>
    <t xml:space="preserve">  ОБЩ  БЮДЖЕТ          2014г</t>
  </si>
  <si>
    <t>В Т.Ч. ФРЗ</t>
  </si>
  <si>
    <t>ОУ"Отец Паисий" с.Батово</t>
  </si>
  <si>
    <t>ОУ"Г.С.Раковски" с.Бенковски</t>
  </si>
  <si>
    <t>ОУ"Васил Левски" с.Божурово</t>
  </si>
  <si>
    <t>ОУ"Св.Св. Кирил и Методий" с.Ведрина</t>
  </si>
  <si>
    <t>ОУ"Христо Ботев" с.Владимирово</t>
  </si>
  <si>
    <t>ОУ"Добри Войников" с.Победа</t>
  </si>
  <si>
    <t>ОУ"Св.Св. Кирил и Методий" с.Дончево</t>
  </si>
  <si>
    <t>ОУ"Ст.Караджа" с.Житница</t>
  </si>
  <si>
    <t>ОУ"Никола Й.Вапцаров" с.Карапелит</t>
  </si>
  <si>
    <t>ОУ"Неофит Рилски" с.Ловчанци</t>
  </si>
  <si>
    <t>ОУ"Отец Паисий" с.Овчарово</t>
  </si>
  <si>
    <t>ОУ"Димитър Минчев" с.Паскалево</t>
  </si>
  <si>
    <t>НУ"Отец Паисий" с.Пл.дол</t>
  </si>
  <si>
    <t>ОУ"Климент Охридски" с.Смолница</t>
  </si>
  <si>
    <t>ОУ"П.К.Яворов" с.Стефаново</t>
  </si>
  <si>
    <t>ОУ"Христо Ботев" с.Стожер</t>
  </si>
  <si>
    <t>ОУ"Братя Миладинови" с.Черна</t>
  </si>
  <si>
    <t>НУ"Христо Ботев" с.Лясково</t>
  </si>
  <si>
    <t>ОУ"Св.Св. Кирил и Методий" с.Ст.Кар.</t>
  </si>
  <si>
    <t>ОУ"Васил Левски" с.Хитово</t>
  </si>
  <si>
    <t>НУ"Христо Ботев" с.Ф.Дянково</t>
  </si>
  <si>
    <t>Община</t>
  </si>
  <si>
    <t>Приложение № 8</t>
  </si>
  <si>
    <t>за плана по разходни параграфи във функция"Соц.помощи и услуги",</t>
  </si>
  <si>
    <t>в дейност "Домашен соц.патронаж" за 2014г</t>
  </si>
  <si>
    <t>Заплати и възн.за п-ла по тр.и сл.пр.</t>
  </si>
  <si>
    <t>Осигур.вноски от работодателя</t>
  </si>
  <si>
    <t>Р-ди за застраховки</t>
  </si>
  <si>
    <t>в дейност"Др.служби и д-ти по осигур."</t>
  </si>
  <si>
    <t>Приложение№ 9</t>
  </si>
  <si>
    <t>за плана по разходните параграфи във функция"Соц.помощи и услуги",</t>
  </si>
  <si>
    <t>в дейност "Дом за възрастни хора с деменция" за 2014г</t>
  </si>
  <si>
    <t>Заплати и възн.за перс. по тр.и сл.пр.</t>
  </si>
  <si>
    <t>Др възнагр.и плащания на персонала</t>
  </si>
  <si>
    <t>в дейност "ДДЛРГ" - преходен остатък за 2014г</t>
  </si>
  <si>
    <t>С П РА В К А</t>
  </si>
  <si>
    <t>Приложение№10</t>
  </si>
  <si>
    <t>за плана по разх.§ в д/ст"Програми за врем.заетост" за 2014г</t>
  </si>
  <si>
    <t>Приложение№ 11</t>
  </si>
  <si>
    <t>за плана по разходни параграфи във функция"Жил.стр. и БКС",</t>
  </si>
  <si>
    <t>в д/ст "Управл. и контрол по опазв. на ок.среда" за 2014г   в лв</t>
  </si>
  <si>
    <t>Приложение № 12</t>
  </si>
  <si>
    <t>за плана по разходни параграфи  във функция"Жил.стр. и БКС",</t>
  </si>
  <si>
    <t>в дейност "Осветление на улици" за 2014г</t>
  </si>
  <si>
    <t>Заплати и възн.за персон. по тр.прав.</t>
  </si>
  <si>
    <t>Постелен инвентар и  облекло</t>
  </si>
  <si>
    <t>Текущ  ремонт</t>
  </si>
  <si>
    <t>Приложение № 13</t>
  </si>
  <si>
    <t>за плана по разходни параграфи в д/ст "Озеленяване"за 2014г</t>
  </si>
  <si>
    <t>Заплати и възн.за перс. по тр.прав.</t>
  </si>
  <si>
    <t>Приложение № 14</t>
  </si>
  <si>
    <t>за плана по разходни параграфи  във Функция"Жил.стр.и БКС",</t>
  </si>
  <si>
    <t>в дейност "Чистота" за 2014г</t>
  </si>
  <si>
    <t>Заплати и възн.за п-ла по труд.пр/я</t>
  </si>
  <si>
    <t>С П Р А В К А  за  плана по разходни параграфи</t>
  </si>
  <si>
    <t>Приложение №15</t>
  </si>
  <si>
    <t>в дейност "Др.дейности по БКС "за  2014г</t>
  </si>
  <si>
    <t>Заплати и възн.за перс. по труд.прав.</t>
  </si>
  <si>
    <t>Резерв</t>
  </si>
  <si>
    <t>Приложение  №16</t>
  </si>
  <si>
    <t>дейност "Ремонт и възстановяване на улична мрежа" за 2014г.</t>
  </si>
  <si>
    <t>Текущ  ремонт - улици</t>
  </si>
  <si>
    <t>51-52</t>
  </si>
  <si>
    <t>Основен ремонт - улици</t>
  </si>
  <si>
    <t>Приложение №17</t>
  </si>
  <si>
    <t>за плана по разходни параграфи във Функция  " Култура" за 2014г.</t>
  </si>
  <si>
    <t>Субсидии за организации с нест.цел</t>
  </si>
  <si>
    <t>51/55</t>
  </si>
  <si>
    <t>Приложение №18</t>
  </si>
  <si>
    <t>за плана по разходни параграфи във ф-я"Икон.д-ти", д/ст "Др.д-ти по транспорта"</t>
  </si>
  <si>
    <t>за 2014г</t>
  </si>
  <si>
    <t>Заплати и възн.за персон. по труд.пр.</t>
  </si>
  <si>
    <t>Приложение №19</t>
  </si>
  <si>
    <t>за  плана по разходни п-фи във ф-я "Ик.д-ти и усл.", дейност "Др.д/ти по иконом."</t>
  </si>
  <si>
    <t>Приложение № 20</t>
  </si>
  <si>
    <t xml:space="preserve"> за плана по разходни параграфи във функция"Иконом.д-ти и услуги",в  дейности</t>
  </si>
  <si>
    <t>"Служби и дейности по поддържане,ремонт и изграждане на пътищата"за 2014г</t>
  </si>
  <si>
    <t>Издръжка- снегопочистване</t>
  </si>
  <si>
    <t>резерв</t>
  </si>
  <si>
    <t xml:space="preserve">Основен ремонт -общински пътища </t>
  </si>
  <si>
    <t>Текущ  ремонт - общински пътища</t>
  </si>
  <si>
    <t>Приложение  №21</t>
  </si>
  <si>
    <t>Функция "Др.разходи некласифицирани по другите функции"</t>
  </si>
  <si>
    <t xml:space="preserve">                     Дейност "Разходи за лихви"</t>
  </si>
  <si>
    <t>§2200</t>
  </si>
  <si>
    <t>Р-ди за лихви по заеми от страната</t>
  </si>
  <si>
    <t>Дейност "Резерв"</t>
  </si>
  <si>
    <t>§9700</t>
  </si>
  <si>
    <t>Резерв за непредвидени и неотл.р-ди</t>
  </si>
  <si>
    <t>Приложение № 22</t>
  </si>
  <si>
    <t xml:space="preserve">              ДОФИНАНСИРАНЕ  НА ДЕЛЕГИРАНИ ДЪРЖАВНИ ДЕЙНОСТИ</t>
  </si>
  <si>
    <t xml:space="preserve">              план по разходни параграфи за 2014г</t>
  </si>
  <si>
    <t xml:space="preserve"> дейност "Общинска администрация" </t>
  </si>
  <si>
    <t>Заплати и възн.за п-ла по труд.и сл.пр.</t>
  </si>
  <si>
    <t xml:space="preserve">дейност "Читалища" </t>
  </si>
  <si>
    <t>§1030</t>
  </si>
  <si>
    <t>§5100</t>
  </si>
  <si>
    <t>Основен  ремонт</t>
  </si>
  <si>
    <t>§4500</t>
  </si>
  <si>
    <t>Субсидии за организац.с нестоп.цел</t>
  </si>
  <si>
    <t xml:space="preserve">дейност "Общообразователни училища" </t>
  </si>
  <si>
    <t xml:space="preserve"> в т.ч.</t>
  </si>
  <si>
    <t>текущ  ремонт</t>
  </si>
  <si>
    <t>Основен ремонт и придобиване на ДМА</t>
  </si>
  <si>
    <t xml:space="preserve"> дейност "ДВХД" </t>
  </si>
  <si>
    <t>Приложение №1</t>
  </si>
  <si>
    <t xml:space="preserve"> ЗА ПРИХОДИТЕ ПО БЮДЖЕТА    НА ОБЩИНА ДОБРИЧКА , град ДОБРИЧ  ЗА 2014г</t>
  </si>
  <si>
    <t>в лв.</t>
  </si>
  <si>
    <t xml:space="preserve">           НАИМЕНОВАНИЕ</t>
  </si>
  <si>
    <t>БЮДЖЕТ  2014г</t>
  </si>
  <si>
    <t>Държавни приходи</t>
  </si>
  <si>
    <t>Местни  приходи</t>
  </si>
  <si>
    <t xml:space="preserve">  &amp;</t>
  </si>
  <si>
    <t>НА ПРИХОДНИТЕ ПАРАГРАФИ</t>
  </si>
  <si>
    <t xml:space="preserve">       Общо</t>
  </si>
  <si>
    <t>1.Данъчни приходи</t>
  </si>
  <si>
    <t>Патентен данък</t>
  </si>
  <si>
    <t>Данък в/у недвижимите имоти</t>
  </si>
  <si>
    <t>Данък в/у превозните средства</t>
  </si>
  <si>
    <t>Данък за придобиване на имущество</t>
  </si>
  <si>
    <t>Всичко &amp; Имуществени данъци</t>
  </si>
  <si>
    <t>ВСИЧКО ДАНЪЧНИ ПРИХОДИ</t>
  </si>
  <si>
    <t>2.Неданъчни приходи</t>
  </si>
  <si>
    <t>нетни п-ди от прод.на услуги,стоки</t>
  </si>
  <si>
    <t>приходи от наеми на земя</t>
  </si>
  <si>
    <t>имущество</t>
  </si>
  <si>
    <t>п-ди от лихви по тек.банк.сметки</t>
  </si>
  <si>
    <t>Всичко &amp; П-ди и доходи от собств.</t>
  </si>
  <si>
    <t xml:space="preserve">Приходи и доходи от      </t>
  </si>
  <si>
    <t>собственост</t>
  </si>
  <si>
    <t>за ползване на детски градини</t>
  </si>
  <si>
    <t>за домашен социален патронаж</t>
  </si>
  <si>
    <t>за ползване на пазари,тържища,</t>
  </si>
  <si>
    <t>за битови отпадъци</t>
  </si>
  <si>
    <t>за технически услуги</t>
  </si>
  <si>
    <t>за нотариална заверка и адм.усл.</t>
  </si>
  <si>
    <t>за притежаване на куче</t>
  </si>
  <si>
    <t>др.общински такси</t>
  </si>
  <si>
    <t>Всичко &amp; Общински такси</t>
  </si>
  <si>
    <t>Глоби,санкции,неустойки,обезщетения</t>
  </si>
  <si>
    <t>Всичко &amp; Глоби и админ.наказания</t>
  </si>
  <si>
    <t>други неданъчни приходи</t>
  </si>
  <si>
    <t>Други неданъчни п-ди</t>
  </si>
  <si>
    <t>Внесен ДДС и др.данъци</t>
  </si>
  <si>
    <t>приходи от продажба на НДА</t>
  </si>
  <si>
    <t>приходи от продажба на земя</t>
  </si>
  <si>
    <t xml:space="preserve">П-ди от продажба  </t>
  </si>
  <si>
    <t>Приходи от концесии</t>
  </si>
  <si>
    <t>Помощи,дарения и др.</t>
  </si>
  <si>
    <t>ВСИЧКО НЕДАНЪЧНИ ПРИХОДИ</t>
  </si>
  <si>
    <t>ВСИЧКО СОБСТВЕНИ ПРИХОДИ</t>
  </si>
  <si>
    <t>II.ВЗАИМООТНОШЕНИЯ С ЦРБ</t>
  </si>
  <si>
    <t>Получени трансф.субсидии от</t>
  </si>
  <si>
    <t xml:space="preserve"> ЦБ/+/, в това число:</t>
  </si>
  <si>
    <t>а/обща  субсидия</t>
  </si>
  <si>
    <t>б/обща изравнителна субсидия</t>
  </si>
  <si>
    <t>целеви трансфери от ЦБ</t>
  </si>
  <si>
    <t>в/целева субсидия за кап.разходи</t>
  </si>
  <si>
    <t>пол.от общини целеви трансфери</t>
  </si>
  <si>
    <t>ВСИЧКО ВЗАИМООТНОШ. С ЦБ</t>
  </si>
  <si>
    <t xml:space="preserve">III.ТРАНСФЕРИ </t>
  </si>
  <si>
    <t>ВСИЧКО &amp;Трансфери м/у бюдж.</t>
  </si>
  <si>
    <t>сметки/нето/</t>
  </si>
  <si>
    <t>Получени трансфери/+/</t>
  </si>
  <si>
    <t>Предоставени трансфери/-/</t>
  </si>
  <si>
    <t>Трансф.от МТСП по Програми</t>
  </si>
  <si>
    <t>Получени трансфери/+/от/за държ.пр.</t>
  </si>
  <si>
    <t>Получени заеми</t>
  </si>
  <si>
    <t>Събрани ср-ва и изв.плащ.за с/ка на др.бюдж.</t>
  </si>
  <si>
    <t xml:space="preserve">Временни безлихв.заеми </t>
  </si>
  <si>
    <t>м/у бюдж. и извънб.с/ки</t>
  </si>
  <si>
    <t>Друго финансиране +/-/</t>
  </si>
  <si>
    <t>ІV.ДЕПОЗИТИ И СРЕДСТВА ПО СМЕТКИ</t>
  </si>
  <si>
    <t>Остатък в лв.по с/ки от предх.п-д</t>
  </si>
  <si>
    <t>Наличност в лв.по с/ки в края на п-да</t>
  </si>
  <si>
    <t>ОБЩО  ПРИХОДИ ПО БЮДЖЕТА</t>
  </si>
  <si>
    <t xml:space="preserve">                                                                                                                                                                         Приложение № 24</t>
  </si>
  <si>
    <t>РАЗПРЕДЕЛЕНИЕ НА ЦЕЛЕВАТА СУБСИДИЯ ЗА КАПИТАЛОВИ РАЗХОДИ ВКЛЮЧИТЕЛНО ЗА ИЗГРАЖДАНЕ И ОСНОВЕН РЕМОНТ НА ОБЩИНСКИ ПЪТИЩА ЗА 2014 година В ОБЩИНА ДОБРИЧКА, ГРАД ДОБРИЧ</t>
  </si>
  <si>
    <t>№ по ред</t>
  </si>
  <si>
    <t>Наименование и местонахождение на обектите</t>
  </si>
  <si>
    <t>Година на изпълнение</t>
  </si>
  <si>
    <t>Обща стойност</t>
  </si>
  <si>
    <t>източник на финансиране</t>
  </si>
  <si>
    <t>целева субсидия за общински пътища</t>
  </si>
  <si>
    <t>целева субсидия обща</t>
  </si>
  <si>
    <t>ОБЩО ЗА РАЗДЕЛ Б+В</t>
  </si>
  <si>
    <t>Раздел Б</t>
  </si>
  <si>
    <t>§ 51 00-ОР на ДМА</t>
  </si>
  <si>
    <t>функция 1</t>
  </si>
  <si>
    <t>Сграда кметство с.Алцек</t>
  </si>
  <si>
    <t>14-14</t>
  </si>
  <si>
    <t>Сграда кметство с.Ф.Дянково</t>
  </si>
  <si>
    <t>функция 6</t>
  </si>
  <si>
    <t>Шосировка ул.№ 5 с.Ломница</t>
  </si>
  <si>
    <t>Шосировка ул.№ 3 с.Одърци</t>
  </si>
  <si>
    <t>Шосировка улица № 25 с.Ловчанци</t>
  </si>
  <si>
    <t>Шосировка ул.№ 6 с.Сливенци</t>
  </si>
  <si>
    <t xml:space="preserve">Асфалтиране ул № 9 и 11 с.Божурово </t>
  </si>
  <si>
    <t xml:space="preserve">Асфалтиране ул.№ 1 с.Енево </t>
  </si>
  <si>
    <t>Асфалтиране ул.№ 17 с.Подслон</t>
  </si>
  <si>
    <t>Асфалтиране ул № 1 с.Дряновец</t>
  </si>
  <si>
    <t xml:space="preserve">Водопровод с.Житница </t>
  </si>
  <si>
    <t>функция 8</t>
  </si>
  <si>
    <t xml:space="preserve">DOB2100 / ІІІ – 7106 / Карапелит – Медово – Бенковски / DOB1199  от км 0+0 до 9+3 </t>
  </si>
  <si>
    <t xml:space="preserve">DOB3102/    ІІ-29, Стожер-Добрич /- Стефаново/ DOB3105 / </t>
  </si>
  <si>
    <t>DOB3119  / ІІ – 71 / Батово – Прилеп от км 0+0 до 6+9</t>
  </si>
  <si>
    <t>DOB3111  /ІІІ-2702/ Ведрина – Ново Ботево от км 0+0 до 6+1</t>
  </si>
  <si>
    <t>DOB3103 /ІІ-71, Добрич-Батово / Славеево-Пчелино от км 0+0 до 2+5</t>
  </si>
  <si>
    <t>DOB1104  / ІІІ – 9701 / Победа – Полк.Минково – Котленци – Полк.Свещарово – Поп Григорово от км 0+0 до 11+0</t>
  </si>
  <si>
    <t>DOB1199  / ІІІ – 207, Векилски – Кочмар / Жегларци- граница община / Тервел – Добричка / - Бенковски-Владимирово / ІІ – 27 / от км 3+7 до 17+5</t>
  </si>
  <si>
    <t>DOB2072 / ІІІ – 7106, Карапелит – Кочмар/ -  Подслон от км 0+0 до 1+0</t>
  </si>
  <si>
    <t>DOB1122   /ІІ-29,Добрич-Генерал Тошево/-Граница общ. (Добричка-Генерал Тошево)-Пчеларово-Житен-Красен /ІІІ – 2903/ от км0+0 до 4+9</t>
  </si>
  <si>
    <t>DOB2096  /ІІ-71, Хитово-Карапелит/ - Фелдфебел Дянково от км 0+0 до 1+4</t>
  </si>
  <si>
    <t>Раздел В  Резерв 5%</t>
  </si>
  <si>
    <t xml:space="preserve">                                                                                                                                                                                        Приложение № 23</t>
  </si>
  <si>
    <t>ПОИМЕННО РАЗПРЕДЕЛЕНИЕ НА РАЗХОДИТЕ ЗА ПРИДОБИВАНЕ НА ДЪЛГОТРАЙНИ МАТЕРИАЛНИ АКТИВИ И ЗА ОСНОВЕН  И ТЕКУЩ РЕМОНТ НА ДМА ЗА 2014 година В ОБЩИНА ДОБРИЧКА, ГРАД ДОБРИЧ</t>
  </si>
  <si>
    <t>целева субсидия за пътища</t>
  </si>
  <si>
    <t>собствени средства</t>
  </si>
  <si>
    <t>собствени средства от 30%</t>
  </si>
  <si>
    <t>ОБЩО ЗА РАЗДЕЛ Б+В+С</t>
  </si>
  <si>
    <t>Сграда кметство с.Батово</t>
  </si>
  <si>
    <t xml:space="preserve">Сграда кметство с.Овчарово </t>
  </si>
  <si>
    <t>Сграда кметство с.Пчелино</t>
  </si>
  <si>
    <t>функция 2</t>
  </si>
  <si>
    <t xml:space="preserve">Корекция на река Суха от опашката на микроязовир "Златия 1" до 500м от язовирната стена на язовир "Одринци" - І-ви етап </t>
  </si>
  <si>
    <t>Проектиране за "Благоустрояване и рехабилитация на улици в населени места на община Добричка" - Плачи дол, Паскалево, Стожер, Смолница, Козлодуйци, Одринци, Бенковски</t>
  </si>
  <si>
    <t>Функция 7</t>
  </si>
  <si>
    <t>Сграда читалище с.Златия</t>
  </si>
  <si>
    <t>Сграда читалище с.Карапелит</t>
  </si>
  <si>
    <t>Сграда читалище с.М.Смолница</t>
  </si>
  <si>
    <t>Сграда читалище с.Росеново</t>
  </si>
  <si>
    <t>Сграда читалище с.Свобода</t>
  </si>
  <si>
    <t>Сграда читалище с.Смолница</t>
  </si>
  <si>
    <t>§5200-Придобиване на ДМА</t>
  </si>
  <si>
    <t>Функция 1</t>
  </si>
  <si>
    <t>Пожароизвестяване архив община Добричка</t>
  </si>
  <si>
    <t>Агрегат за ток община Добричка</t>
  </si>
  <si>
    <t>МиС - мотофреза с.Ведрина</t>
  </si>
  <si>
    <t>МиС - храсторез с.П.Гешаново</t>
  </si>
  <si>
    <t>МиС - косачка с.Котленци</t>
  </si>
  <si>
    <t>МиС - косачка с.Ловчанци - 3бр</t>
  </si>
  <si>
    <t>МиС - храсторез с.П.Свещарово</t>
  </si>
  <si>
    <t>МиС - храсторез с.Попгригорово</t>
  </si>
  <si>
    <t>МиС - косачка с.Пчелино</t>
  </si>
  <si>
    <t>МиС - храсторез с.Ст.Караджа</t>
  </si>
  <si>
    <t>МиС - компютри община Добричка</t>
  </si>
  <si>
    <t>МиС - таблети за общински съвет</t>
  </si>
  <si>
    <t xml:space="preserve">Корекция на река Суха от опашката на микроязовир "Златия 1" до 500м от язовирната стена на язовир "Одринци" - І-ви етап - за отчуждаване </t>
  </si>
  <si>
    <t>функция 5</t>
  </si>
  <si>
    <t>МиС - автомобили миниван ДВД с.Опанец</t>
  </si>
  <si>
    <t>Пожароизвестяване ДВД с.Опанец</t>
  </si>
  <si>
    <t>Видеонаблюдение ДВД с.Опанец</t>
  </si>
  <si>
    <t>МиС - ел.печка за ДВД с.Опанец</t>
  </si>
  <si>
    <t>МиС - автомобили ДСП - 3 бр</t>
  </si>
  <si>
    <t xml:space="preserve">Водопровод с.Бдинци </t>
  </si>
  <si>
    <t>Водопровод с.Владимирово</t>
  </si>
  <si>
    <t xml:space="preserve">Водопровод с.Вратарите </t>
  </si>
  <si>
    <t>Ограничители на скоростта в с.Алцек - 1бр</t>
  </si>
  <si>
    <t>Ограничители на скоростта в с.Батово -4 бр</t>
  </si>
  <si>
    <t>Ограничители на скоростта в с.Долина - 2 бр</t>
  </si>
  <si>
    <t>Ограничители на скоростта в с.Козлодуйци - 2 бр</t>
  </si>
  <si>
    <t>Ограничители на скоростта в с.Котленци - 2 бр</t>
  </si>
  <si>
    <t>Ограничители на скоростта в с. Лясково - 3бр.</t>
  </si>
  <si>
    <t>Ограничители на скоростта в с.Одринци - 2 бр</t>
  </si>
  <si>
    <t>Ограничител на скоростта с. П. Григорово - 1бр.</t>
  </si>
  <si>
    <t>Ограничители на скоростта в с.Паскалево - 5 бр</t>
  </si>
  <si>
    <t>Ограничители на скоростта в с.Победа - 4 бр</t>
  </si>
  <si>
    <t>Ограничители на скоростта в с.П.Свещарово - 2 бр</t>
  </si>
  <si>
    <t>Ограничители на скоростта в с.Самуилово - 2 бр</t>
  </si>
  <si>
    <t>Ограничители на скоростта в с.Славеево - 3 бр</t>
  </si>
  <si>
    <t>Ограничители на скоростта в с.Смолница - 2 бр</t>
  </si>
  <si>
    <t>Ограничители на скоростта в с.Стефаново - 2 бр</t>
  </si>
  <si>
    <t xml:space="preserve">Ограничители на скоростта в с. Царевец  - 3бр. </t>
  </si>
  <si>
    <t>Ограничители на скоростта в с.Хитово - 3 бр</t>
  </si>
  <si>
    <t xml:space="preserve">Водосток с.Опанец </t>
  </si>
  <si>
    <t>Водосток по ул.№5 с. Славеево</t>
  </si>
  <si>
    <t>Водосток с.Крагулево</t>
  </si>
  <si>
    <t>Гребло за снегопочистване с.Свобода</t>
  </si>
  <si>
    <t>Гребло за снегопочистване с.Царевец</t>
  </si>
  <si>
    <t>Сграда склад в гробищен парк с. Врачанци</t>
  </si>
  <si>
    <t>Сграда склад в гробищен парк с.Овчарово</t>
  </si>
  <si>
    <t xml:space="preserve">Сграда склад и ограда в гробищен парк с.Одърци </t>
  </si>
  <si>
    <t>Обредна зала - дом на покойника с.Соколник</t>
  </si>
  <si>
    <t>§5500 Капиталови трансфери</t>
  </si>
  <si>
    <t>функция 3</t>
  </si>
  <si>
    <t>Сграда ОУ с.Житница</t>
  </si>
  <si>
    <t>Сграда ОУ с.Паскалево</t>
  </si>
  <si>
    <t>Сграда ОУ с.Плачи дол</t>
  </si>
  <si>
    <t>Сграда ОУ с.Смолница</t>
  </si>
  <si>
    <t>Сграда ОУ с.Стожер</t>
  </si>
  <si>
    <t>Сграда ОУ с.Черна - физк.салон</t>
  </si>
  <si>
    <t>Сграда ОУ с.Батово - нов котел</t>
  </si>
  <si>
    <t>Сграда ОУ с.Ловчанци - за уреди физк.салон</t>
  </si>
  <si>
    <t>Сграда ОУ с.Бенковски</t>
  </si>
  <si>
    <t xml:space="preserve">Сграда ОУ с.Божурово </t>
  </si>
  <si>
    <t xml:space="preserve">Сграда ОУ с.Лясково </t>
  </si>
  <si>
    <t>Сграда ОУ с.Победа</t>
  </si>
  <si>
    <t>Сграда ОУ с.Стефан Караджа</t>
  </si>
  <si>
    <t>функция 4</t>
  </si>
  <si>
    <t>Машини и съоръжения - МБАЛ</t>
  </si>
  <si>
    <t>функция 7</t>
  </si>
  <si>
    <t>Подпомагане изграждането на църква в с.Царевец</t>
  </si>
  <si>
    <t>Раздел С</t>
  </si>
  <si>
    <t>§ 1030 - ТЕКУЩИ РЕМОНТИ</t>
  </si>
  <si>
    <t>Сграда кметство - изграждане на достъп за инвалиди с. Бенковски</t>
  </si>
  <si>
    <t>Сграда кметство с.Богдан</t>
  </si>
  <si>
    <t>Сграда кметство с.Божурово</t>
  </si>
  <si>
    <t>Сграда кметство с.Бранище</t>
  </si>
  <si>
    <t>Сграда кметство с.Ведрина</t>
  </si>
  <si>
    <t>Сграда кметство с.Владимирово</t>
  </si>
  <si>
    <t xml:space="preserve">Сграда кметство с.Воднянци </t>
  </si>
  <si>
    <t>Сграда кметство с.Вратарите</t>
  </si>
  <si>
    <t xml:space="preserve">Сграда кметство с.Врачанци </t>
  </si>
  <si>
    <t xml:space="preserve">Сграда кметство с.Г.Колево </t>
  </si>
  <si>
    <t>Сграда кметство с.Дончево</t>
  </si>
  <si>
    <t>Сграда кметство с.Енево</t>
  </si>
  <si>
    <t>Сграда кметство с.Житница</t>
  </si>
  <si>
    <t xml:space="preserve">Сграда кметство с.Козлодуйци </t>
  </si>
  <si>
    <t>Сграда кметство с.Ловчанци</t>
  </si>
  <si>
    <t xml:space="preserve">Сграда кметство с.Ломница </t>
  </si>
  <si>
    <t>Сграда кметство с.М.Смолница</t>
  </si>
  <si>
    <t>Сграда кметство с.Миладиновци</t>
  </si>
  <si>
    <t>Сграда кметство с.Плачи дол</t>
  </si>
  <si>
    <t xml:space="preserve">Сграда кметство с.Подслон </t>
  </si>
  <si>
    <t>Сграда кметство с.Попгригорово</t>
  </si>
  <si>
    <t xml:space="preserve">Сграда кметство с.Приморци </t>
  </si>
  <si>
    <t>Сграда кметство с.Росеново</t>
  </si>
  <si>
    <t>Сграда кметство с.Самуилово</t>
  </si>
  <si>
    <t>Сграда кметство и склад с.Смолница</t>
  </si>
  <si>
    <t>Сграда кметство с.Стефаново</t>
  </si>
  <si>
    <t>Административна сграда, автоработилница и гаражи община Добричка</t>
  </si>
  <si>
    <t>Сграда ЦДГ с.Алцек</t>
  </si>
  <si>
    <t>Сграда ЦДГ с.Бенковски</t>
  </si>
  <si>
    <t>Сграда ЦДГ с.Божурово- вентилационна система</t>
  </si>
  <si>
    <t>Сграда ЦДГ с.Ведрина</t>
  </si>
  <si>
    <t>Сграда ЦДГ с.Долина</t>
  </si>
  <si>
    <t>Сграда ЦДГ с.Дончево</t>
  </si>
  <si>
    <t>Сграда ЦДГ с.Карапелит</t>
  </si>
  <si>
    <t>Сграда ЦДГ с.Котленци</t>
  </si>
  <si>
    <t>Сграда ЦДГ с.Ловчанци</t>
  </si>
  <si>
    <t>Сграда ЦДГ с.Ломница</t>
  </si>
  <si>
    <t>Сграда ЦДГ с.Лясково</t>
  </si>
  <si>
    <t>Сграда ЦДГ с.Одърци - вентилационна система</t>
  </si>
  <si>
    <t>Сграда ЦДГ с. Овчарово</t>
  </si>
  <si>
    <t>Сграда ЦДГ с.Паскалево</t>
  </si>
  <si>
    <t>Сграда ЦДГ с.Плачи дол</t>
  </si>
  <si>
    <t>Сграда ЦДГ с.Победа</t>
  </si>
  <si>
    <t>Сграда ЦДГ с.Подслон</t>
  </si>
  <si>
    <t>Сграда ЦДГ с.Пчелино</t>
  </si>
  <si>
    <t>Сграда ЦДГ с.Сливенци</t>
  </si>
  <si>
    <t>Сграда ЦДГ с.Смолница</t>
  </si>
  <si>
    <t>Сграда ЦДГ с.Ст.Караджа</t>
  </si>
  <si>
    <t>Сграда ЦДГ с.Стожер</t>
  </si>
  <si>
    <t>Сграда ЦДГ с.Ф.Дянково</t>
  </si>
  <si>
    <t>Сграда ЦДГ с.Черна</t>
  </si>
  <si>
    <t>Сграда Здравна служба с.Батово</t>
  </si>
  <si>
    <t xml:space="preserve">Сграда Здравна служба с.Божурово </t>
  </si>
  <si>
    <t xml:space="preserve">Сграда Здравна служба с.Карапелит </t>
  </si>
  <si>
    <t>Сграда Здравна служба с.Овчарово</t>
  </si>
  <si>
    <t>Сграда Здравна служба с.Одърци</t>
  </si>
  <si>
    <t>Сграда Здравна служба с.Победа</t>
  </si>
  <si>
    <t xml:space="preserve">Сграда ДСП с.Божурово </t>
  </si>
  <si>
    <t>Сграда ДСП с.Ведрина - гаражи</t>
  </si>
  <si>
    <t>Сграда ДСП с.Дончево</t>
  </si>
  <si>
    <t>Сграда ДСП с.Житница</t>
  </si>
  <si>
    <t>Сграда ДСП с.Овчарово</t>
  </si>
  <si>
    <t>Сграда ДВД с.Опанец</t>
  </si>
  <si>
    <t>Сграда ДСП с.Паскалево</t>
  </si>
  <si>
    <t>Сграда ДСП с.Стожер</t>
  </si>
  <si>
    <t>Шосировка и асфалтиране улица № 6 с.Батово</t>
  </si>
  <si>
    <t>Шосировка улица №18 с.Плачи дол</t>
  </si>
  <si>
    <t>Шосировка улици № 2 и 3 с.П.Свещарово</t>
  </si>
  <si>
    <t>Шосировка улици № 1 и 10 с.Попгригорово</t>
  </si>
  <si>
    <t>Шосировка улица № 3 и ул.7 с.Приморци</t>
  </si>
  <si>
    <t>Шосировка улица до гробищен парк с.Богдан</t>
  </si>
  <si>
    <t>Шосировка улици № 4 и 8 с.Камен</t>
  </si>
  <si>
    <t>Шосировка ул.№12 с.Козлодуйци</t>
  </si>
  <si>
    <t>Шосировка и асфалтиране улици №15 и 16 с.Лясково</t>
  </si>
  <si>
    <t>Шосировка улица  с.Алцек</t>
  </si>
  <si>
    <t>Шосировка ул. № 48 с.Ведрина</t>
  </si>
  <si>
    <t>Шосиравка улици № 2 и № 3 с.Г.Колево</t>
  </si>
  <si>
    <t>Шосировка улица 8 с.Дончево</t>
  </si>
  <si>
    <t>Шосировка ул.10 с.Златия</t>
  </si>
  <si>
    <t xml:space="preserve">Шосировка ул.№14 с.Карапелит </t>
  </si>
  <si>
    <t>Шосировка ул.№10 с.Котленци</t>
  </si>
  <si>
    <t>Шосировка ул.№ 11 с.Методиево</t>
  </si>
  <si>
    <t>Шосировка ул.№ 12 с.Одринци</t>
  </si>
  <si>
    <t>Шосировка ул.№ 6 с.Опанец</t>
  </si>
  <si>
    <t>Шосировка ул.№ 10 с.П.Минково</t>
  </si>
  <si>
    <t>Шосировка  № 3 с.Пчелник</t>
  </si>
  <si>
    <t>Шосировка ул.№ 5 с.Славеево</t>
  </si>
  <si>
    <t>Шосировка улица "Възраждане" с.Стожер</t>
  </si>
  <si>
    <t>Асфалтиране ул.№2 с.Бдинци</t>
  </si>
  <si>
    <t xml:space="preserve">Асфалтиране ул.№1, 7 и 17 с.Бенковски </t>
  </si>
  <si>
    <t>Асфалтиране ул № 8 и 9 с.Бранище</t>
  </si>
  <si>
    <t>Асфалтиране ул.№ 1 с.Воднянци</t>
  </si>
  <si>
    <t>Асфалтиране ул.№ 7 с.Дебрене</t>
  </si>
  <si>
    <t>Асфалтиране ул.№ 3 и 9 с.Дончево</t>
  </si>
  <si>
    <t xml:space="preserve">Асфалтиране ул № 22 и № 15 с.Житница </t>
  </si>
  <si>
    <t>Асфалтиране ул. № 18 с.Ловчанци</t>
  </si>
  <si>
    <t xml:space="preserve">Асфалтиране ул.№1 и № 2 с.Миладиновци </t>
  </si>
  <si>
    <t>Асфалтиране ул.№ 9 и 11  с.Овчарово</t>
  </si>
  <si>
    <t xml:space="preserve">Асфалтиране ул.№ 7 с.Орлова могила </t>
  </si>
  <si>
    <t>Асфалтиране улици с.Паскалево</t>
  </si>
  <si>
    <t>Асфалтиране улици с.Плачи дол</t>
  </si>
  <si>
    <t>Асфалтиране ул. № 2 с.П.Минково</t>
  </si>
  <si>
    <t>Асфалтиране ул. № 3 с.Приморци</t>
  </si>
  <si>
    <t xml:space="preserve">Асфалтиране ул.№ 2 с.Пчелник  </t>
  </si>
  <si>
    <t>Асфалтиране ул.№ 1 и № 2 с.П.Иваново</t>
  </si>
  <si>
    <t>Асфалтиране улици "Роза"с.Ст.Караджа</t>
  </si>
  <si>
    <t>Асфалтиране ул. № 6 с.Хитово</t>
  </si>
  <si>
    <t>Асфалтиране ул.№ 2 с.Царевец</t>
  </si>
  <si>
    <t>Асфалтиране ул.3, 19 и 21 с.Победа</t>
  </si>
  <si>
    <t>Асфалтиране улици № 6, 11 и 12 с.Ф.Дянково</t>
  </si>
  <si>
    <t>Сондаж Смолница</t>
  </si>
  <si>
    <t>Автоспирка с.Орлова могила</t>
  </si>
  <si>
    <t>Благоустрояване пред кметство и читалище с.Бранище</t>
  </si>
  <si>
    <t>Благоустрояване - ограда кметство с Дебрене</t>
  </si>
  <si>
    <t>Благоустрояване - парници в разсадник с.Долина</t>
  </si>
  <si>
    <t>Благоустрояване пред кметство и ограда с.Драганово</t>
  </si>
  <si>
    <t>Благоустрояване парк с. Козлодуйци</t>
  </si>
  <si>
    <t>Благоустрояване - парапети и тротоари с.Победа</t>
  </si>
  <si>
    <t>Благоустрояване - ограда кметство с.Тянево</t>
  </si>
  <si>
    <t>Благоустрояване около свещен камък с.Ф.Дянково</t>
  </si>
  <si>
    <t>Пешеходна пътека  по ул. №3 с. Сливенци</t>
  </si>
  <si>
    <t>Благоустрояване пред читалище с. Свобода</t>
  </si>
  <si>
    <t xml:space="preserve">Реконструкция отводнителен канал  с.Ведрина </t>
  </si>
  <si>
    <t xml:space="preserve">Естествена чешма с.Бенковски </t>
  </si>
  <si>
    <t>Естествена чешма с.Ведрина</t>
  </si>
  <si>
    <t>Естествена чешма с.Воднянци</t>
  </si>
  <si>
    <t>Естествена чешма с.Камен</t>
  </si>
  <si>
    <t>Естествена чешма с.Котленци</t>
  </si>
  <si>
    <t>Кладенец с.Орлова могила</t>
  </si>
  <si>
    <t>Естествена чешма с.Подслон</t>
  </si>
  <si>
    <t>Естествена чешма с.П.Минково</t>
  </si>
  <si>
    <t>Естествена чешма с.Приморци</t>
  </si>
  <si>
    <t>Кладенец с.Росеново</t>
  </si>
  <si>
    <t>Естествена чешма с.Тянево</t>
  </si>
  <si>
    <t>Естествена чешма с.Черна</t>
  </si>
  <si>
    <t>Обществена тоалетна с.Бдинци</t>
  </si>
  <si>
    <t>Обществена тоалетна с.Бенковски - 2бр</t>
  </si>
  <si>
    <t>Обществена тоалетна с.Вратарите</t>
  </si>
  <si>
    <t xml:space="preserve">Обществена тоалетна с.Ловчанци </t>
  </si>
  <si>
    <t>Обществена тоалетна с.Плачи дол</t>
  </si>
  <si>
    <t>Обществена тоалетна с.Победа</t>
  </si>
  <si>
    <t>Обществена тоалетна с.Черна</t>
  </si>
  <si>
    <t>Водосток с.Драганово</t>
  </si>
  <si>
    <t>Водосток с.Ловчанци</t>
  </si>
  <si>
    <t>Водосток с.Ново Ботево - проектиране и ремонт</t>
  </si>
  <si>
    <t>Водосток по ул. №2 с. П. Григорово</t>
  </si>
  <si>
    <t>Водосток с.П.Минково</t>
  </si>
  <si>
    <t xml:space="preserve">Парапет на водосток с.Приморци </t>
  </si>
  <si>
    <t>Водосток с.Черна -2бр.</t>
  </si>
  <si>
    <t>Улично осветление с.Овчарово</t>
  </si>
  <si>
    <t xml:space="preserve">Благоустрояване тротоар с.Бранище </t>
  </si>
  <si>
    <t xml:space="preserve">Благоустрояване тротоар по ул.1-ва и 23-та с.Владимирово </t>
  </si>
  <si>
    <t xml:space="preserve">Сграда склад в гробищен парк с.Бенковски - 2бр </t>
  </si>
  <si>
    <t xml:space="preserve">Сграда склад в гробищен парк с.Божурово </t>
  </si>
  <si>
    <t xml:space="preserve">Ограда в гробищен парк с.П.Гешаново </t>
  </si>
  <si>
    <t xml:space="preserve">Ограда в гробищен парк с.Дебрене </t>
  </si>
  <si>
    <t xml:space="preserve">Разваляне сграда склад в гробищен парк и ограда с.Драганово </t>
  </si>
  <si>
    <t xml:space="preserve">Сграда склад в гробищен парк с.Златия </t>
  </si>
  <si>
    <t xml:space="preserve">Ограда в гробищен парк с.Крагулево  </t>
  </si>
  <si>
    <t>Ограда гробищен парк с.Козлодуйци</t>
  </si>
  <si>
    <t>Водопровод в гробищен парк с. Ловчанци</t>
  </si>
  <si>
    <t>Сграда склад в гробищен парк с.Лясково - ограда</t>
  </si>
  <si>
    <t xml:space="preserve">Сграда склад в гробищен парк с.Методиево </t>
  </si>
  <si>
    <t xml:space="preserve">Ограда в гробищен парк с.Паскалево </t>
  </si>
  <si>
    <t xml:space="preserve">Ограда в гробищен парк с.Подслон </t>
  </si>
  <si>
    <t>Сграда склад и ограда в гробищен парк с.Дряновец</t>
  </si>
  <si>
    <t>Сграда склад в гробищен парк с.Ф.Дянково</t>
  </si>
  <si>
    <t xml:space="preserve">Водопровод в гробищен парк с.Попгригорово </t>
  </si>
  <si>
    <t>Сграда склад в гробищен парк с.Приморци</t>
  </si>
  <si>
    <t>Сграда склад в гробищен парк с.Царевец</t>
  </si>
  <si>
    <t xml:space="preserve">Ограда и водопровод в гробищен парк с.Воднянци </t>
  </si>
  <si>
    <t>Сграда читалище с.Бдинци</t>
  </si>
  <si>
    <t>Сграда читалище с.Божурово</t>
  </si>
  <si>
    <t xml:space="preserve">Сграда читалище с.Добрево </t>
  </si>
  <si>
    <t xml:space="preserve">Сграда читалище - салон с. Житница </t>
  </si>
  <si>
    <t>Сграда читалище с.Камен</t>
  </si>
  <si>
    <t>Сграда читалище с.Козлодуйци</t>
  </si>
  <si>
    <t>Сграда читалище с.Ломница</t>
  </si>
  <si>
    <t>Сграда читалище с. Паскалево</t>
  </si>
  <si>
    <t xml:space="preserve">Сграда читалище с.Медово </t>
  </si>
  <si>
    <t xml:space="preserve">Сграда читалище с.Славеево </t>
  </si>
  <si>
    <t xml:space="preserve">Сграда читалище с.П.Иваново </t>
  </si>
  <si>
    <t>Сграда читалище с.Стефан Караджа</t>
  </si>
  <si>
    <t>Сграда читалище с.Тянево</t>
  </si>
  <si>
    <t>Сграда читалище с.Ф.Дянково</t>
  </si>
  <si>
    <t xml:space="preserve">Сграда читалище с.Царевец </t>
  </si>
  <si>
    <t>Сграда читалище с.Черна</t>
  </si>
  <si>
    <t>DOB1095  / ІІ – 71, Карапелит – Добрич / - Смолница-Ловчанци-П.Иваново от км 0+0 до 13+5</t>
  </si>
  <si>
    <t>DOB1071 / ІІ – 97, ок.п.Добрич / граница община / Добрич – Добричка / - Дончево-Опанец -Драганово от км 1+2 до 10+3</t>
  </si>
  <si>
    <t>DOB3090 / ІІІ – 7105, Житница – Козлодуйци /  Лясково - Камен от км 0+0 до 2+4</t>
  </si>
  <si>
    <t>DOB3094 /ІІ-71/ Хитово-Алцек от км 0+0 до 1+4</t>
  </si>
  <si>
    <t>DOB3101 / ІІ – 71, Карапелит – Добрич / - Златия-Самуилово - / ІІ – 27 /  от км 0+0 до 10+2</t>
  </si>
  <si>
    <t>DOB3118  /ІІ- 29, Аксаково – Добрич/ - Дебрене от км0+0 до 3+1</t>
  </si>
  <si>
    <t>DOB3115 / ІІ – 27, Червенци – Владимирово/  Бдинци-Вратарите от км 0+0 до 2+2</t>
  </si>
  <si>
    <t>DOB3123  /ІІ-29, Добрич-Генерал Тошево/ - Генерал Колево от км 0+0 до 0+8</t>
  </si>
  <si>
    <t>DOB3099  /ІІ-71, Карапелит – Добрич/ - Малка Смолница  от км 0+0 до 1+1</t>
  </si>
  <si>
    <t>DOB3117 / ІІ – 27, Добрич – Сенокос / - Приморци от км 0+0 до 0+5</t>
  </si>
  <si>
    <t xml:space="preserve">DOB1108 / ІІІ – 293, Паскалево – Свобода /  Росеново-Божурово-граница община / Добричка – Крушари / -Лозенец - /DOB2176/ от км 0+0 до 11+8 </t>
  </si>
  <si>
    <t xml:space="preserve">Сграда  съблекалня  стадион с.Бранище </t>
  </si>
  <si>
    <t>Клуб на пенсионера с.Владимирово</t>
  </si>
  <si>
    <t>Клуб на пенсионера с.Козлодуйци</t>
  </si>
  <si>
    <t>Клуб на пенсионера с.Ломница</t>
  </si>
  <si>
    <t>Клуб на пенсионера с.Одринци</t>
  </si>
  <si>
    <t>Клуб на пенсионера с.П.Свещарово</t>
  </si>
  <si>
    <t>Клуб на пенсионера с.Прилеп</t>
  </si>
  <si>
    <t>Клуб на пенсионера с.Пчелник</t>
  </si>
  <si>
    <t>Клуб на пенсионера с.Сливенци</t>
  </si>
  <si>
    <t>Клуб на пенсионера с.Смолница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</si>
</sst>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TimokU"/>
      <family val="0"/>
    </font>
    <font>
      <b/>
      <sz val="10"/>
      <name val="Arial"/>
      <family val="0"/>
    </font>
    <font>
      <sz val="10"/>
      <name val="TimokU"/>
      <family val="0"/>
    </font>
    <font>
      <b/>
      <sz val="9"/>
      <name val="TimokU"/>
      <family val="0"/>
    </font>
    <font>
      <b/>
      <sz val="9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TimokU"/>
      <family val="0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TimokU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TimokU"/>
      <family val="0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6" applyNumberFormat="0" applyAlignment="0" applyProtection="0"/>
    <xf numFmtId="0" fontId="46" fillId="29" borderId="2" applyNumberFormat="0" applyAlignment="0" applyProtection="0"/>
    <xf numFmtId="0" fontId="47" fillId="30" borderId="7" applyNumberFormat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</cellStyleXfs>
  <cellXfs count="29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0" fillId="0" borderId="24" xfId="0" applyBorder="1" applyAlignment="1">
      <alignment/>
    </xf>
    <xf numFmtId="0" fontId="3" fillId="0" borderId="25" xfId="0" applyFont="1" applyBorder="1" applyAlignment="1">
      <alignment/>
    </xf>
    <xf numFmtId="0" fontId="4" fillId="0" borderId="24" xfId="0" applyFont="1" applyBorder="1" applyAlignment="1">
      <alignment/>
    </xf>
    <xf numFmtId="0" fontId="2" fillId="0" borderId="22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0" xfId="0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Alignment="1">
      <alignment/>
    </xf>
    <xf numFmtId="0" fontId="0" fillId="0" borderId="22" xfId="0" applyBorder="1" applyAlignment="1">
      <alignment/>
    </xf>
    <xf numFmtId="0" fontId="2" fillId="0" borderId="24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4" fillId="0" borderId="21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35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41" xfId="0" applyFont="1" applyBorder="1" applyAlignment="1">
      <alignment/>
    </xf>
    <xf numFmtId="0" fontId="0" fillId="0" borderId="28" xfId="0" applyBorder="1" applyAlignment="1">
      <alignment/>
    </xf>
    <xf numFmtId="0" fontId="0" fillId="0" borderId="25" xfId="0" applyBorder="1" applyAlignment="1">
      <alignment/>
    </xf>
    <xf numFmtId="0" fontId="0" fillId="0" borderId="38" xfId="0" applyBorder="1" applyAlignment="1">
      <alignment/>
    </xf>
    <xf numFmtId="0" fontId="4" fillId="0" borderId="26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37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4" fillId="0" borderId="43" xfId="0" applyFont="1" applyBorder="1" applyAlignment="1">
      <alignment/>
    </xf>
    <xf numFmtId="0" fontId="0" fillId="0" borderId="10" xfId="0" applyBorder="1" applyAlignment="1">
      <alignment/>
    </xf>
    <xf numFmtId="0" fontId="0" fillId="0" borderId="39" xfId="0" applyBorder="1" applyAlignment="1">
      <alignment/>
    </xf>
    <xf numFmtId="0" fontId="2" fillId="0" borderId="22" xfId="0" applyFont="1" applyBorder="1" applyAlignment="1">
      <alignment/>
    </xf>
    <xf numFmtId="0" fontId="4" fillId="0" borderId="34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8" fillId="0" borderId="24" xfId="0" applyFont="1" applyBorder="1" applyAlignment="1">
      <alignment/>
    </xf>
    <xf numFmtId="0" fontId="4" fillId="0" borderId="24" xfId="0" applyFont="1" applyBorder="1" applyAlignment="1">
      <alignment/>
    </xf>
    <xf numFmtId="0" fontId="9" fillId="0" borderId="29" xfId="0" applyFont="1" applyBorder="1" applyAlignment="1">
      <alignment/>
    </xf>
    <xf numFmtId="49" fontId="3" fillId="0" borderId="30" xfId="0" applyNumberFormat="1" applyFont="1" applyBorder="1" applyAlignment="1">
      <alignment wrapText="1"/>
    </xf>
    <xf numFmtId="49" fontId="3" fillId="0" borderId="15" xfId="0" applyNumberFormat="1" applyFont="1" applyBorder="1" applyAlignment="1">
      <alignment wrapText="1"/>
    </xf>
    <xf numFmtId="0" fontId="0" fillId="0" borderId="34" xfId="0" applyBorder="1" applyAlignment="1">
      <alignment/>
    </xf>
    <xf numFmtId="49" fontId="7" fillId="0" borderId="33" xfId="0" applyNumberFormat="1" applyFont="1" applyBorder="1" applyAlignment="1">
      <alignment wrapText="1"/>
    </xf>
    <xf numFmtId="0" fontId="4" fillId="0" borderId="39" xfId="0" applyFont="1" applyBorder="1" applyAlignment="1">
      <alignment/>
    </xf>
    <xf numFmtId="1" fontId="4" fillId="0" borderId="4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3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26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34" xfId="0" applyFont="1" applyBorder="1" applyAlignment="1">
      <alignment/>
    </xf>
    <xf numFmtId="0" fontId="54" fillId="0" borderId="22" xfId="0" applyFont="1" applyBorder="1" applyAlignment="1">
      <alignment/>
    </xf>
    <xf numFmtId="0" fontId="0" fillId="0" borderId="24" xfId="0" applyFill="1" applyBorder="1" applyAlignment="1">
      <alignment/>
    </xf>
    <xf numFmtId="0" fontId="5" fillId="0" borderId="0" xfId="0" applyFont="1" applyBorder="1" applyAlignment="1">
      <alignment/>
    </xf>
    <xf numFmtId="0" fontId="2" fillId="0" borderId="28" xfId="0" applyFont="1" applyBorder="1" applyAlignment="1">
      <alignment/>
    </xf>
    <xf numFmtId="0" fontId="54" fillId="0" borderId="28" xfId="0" applyFont="1" applyBorder="1" applyAlignment="1">
      <alignment/>
    </xf>
    <xf numFmtId="0" fontId="4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39" xfId="0" applyFont="1" applyBorder="1" applyAlignment="1">
      <alignment/>
    </xf>
    <xf numFmtId="0" fontId="3" fillId="0" borderId="35" xfId="0" applyFont="1" applyBorder="1" applyAlignment="1">
      <alignment/>
    </xf>
    <xf numFmtId="0" fontId="2" fillId="0" borderId="24" xfId="0" applyFont="1" applyFill="1" applyBorder="1" applyAlignment="1">
      <alignment/>
    </xf>
    <xf numFmtId="0" fontId="5" fillId="0" borderId="24" xfId="0" applyFont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8" xfId="0" applyFont="1" applyBorder="1" applyAlignment="1">
      <alignment/>
    </xf>
    <xf numFmtId="0" fontId="5" fillId="0" borderId="28" xfId="0" applyFont="1" applyBorder="1" applyAlignment="1">
      <alignment/>
    </xf>
    <xf numFmtId="0" fontId="4" fillId="0" borderId="3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3" fillId="0" borderId="24" xfId="0" applyFont="1" applyBorder="1" applyAlignment="1">
      <alignment/>
    </xf>
    <xf numFmtId="0" fontId="4" fillId="0" borderId="38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6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40" xfId="0" applyFont="1" applyBorder="1" applyAlignment="1">
      <alignment/>
    </xf>
    <xf numFmtId="0" fontId="0" fillId="0" borderId="47" xfId="0" applyBorder="1" applyAlignment="1">
      <alignment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37" xfId="0" applyBorder="1" applyAlignment="1">
      <alignment/>
    </xf>
    <xf numFmtId="0" fontId="5" fillId="0" borderId="37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42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53" xfId="0" applyBorder="1" applyAlignment="1">
      <alignment/>
    </xf>
    <xf numFmtId="0" fontId="4" fillId="0" borderId="41" xfId="0" applyFont="1" applyBorder="1" applyAlignment="1">
      <alignment/>
    </xf>
    <xf numFmtId="0" fontId="4" fillId="0" borderId="53" xfId="0" applyFont="1" applyBorder="1" applyAlignment="1">
      <alignment/>
    </xf>
    <xf numFmtId="0" fontId="2" fillId="0" borderId="23" xfId="0" applyFont="1" applyBorder="1" applyAlignment="1">
      <alignment/>
    </xf>
    <xf numFmtId="0" fontId="11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47" xfId="0" applyFont="1" applyBorder="1" applyAlignment="1">
      <alignment/>
    </xf>
    <xf numFmtId="0" fontId="3" fillId="0" borderId="28" xfId="0" applyFont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3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55" fillId="0" borderId="15" xfId="0" applyFont="1" applyBorder="1" applyAlignment="1">
      <alignment/>
    </xf>
    <xf numFmtId="0" fontId="56" fillId="0" borderId="34" xfId="0" applyFont="1" applyBorder="1" applyAlignment="1">
      <alignment/>
    </xf>
    <xf numFmtId="0" fontId="56" fillId="0" borderId="18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2" fillId="0" borderId="0" xfId="0" applyFont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4" xfId="0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51" xfId="0" applyFont="1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3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3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4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54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49" fontId="4" fillId="0" borderId="19" xfId="0" applyNumberFormat="1" applyFont="1" applyBorder="1" applyAlignment="1">
      <alignment wrapText="1"/>
    </xf>
    <xf numFmtId="0" fontId="0" fillId="0" borderId="42" xfId="0" applyBorder="1" applyAlignment="1">
      <alignment/>
    </xf>
    <xf numFmtId="0" fontId="4" fillId="0" borderId="55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3" fontId="4" fillId="0" borderId="24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0" fontId="0" fillId="0" borderId="35" xfId="0" applyBorder="1" applyAlignment="1">
      <alignment/>
    </xf>
    <xf numFmtId="3" fontId="2" fillId="0" borderId="24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/>
    </xf>
    <xf numFmtId="3" fontId="4" fillId="0" borderId="45" xfId="0" applyNumberFormat="1" applyFont="1" applyBorder="1" applyAlignment="1">
      <alignment/>
    </xf>
    <xf numFmtId="0" fontId="14" fillId="0" borderId="39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3" xfId="0" applyFont="1" applyBorder="1" applyAlignment="1">
      <alignment/>
    </xf>
    <xf numFmtId="3" fontId="0" fillId="0" borderId="21" xfId="0" applyNumberFormat="1" applyBorder="1" applyAlignment="1">
      <alignment/>
    </xf>
    <xf numFmtId="0" fontId="14" fillId="0" borderId="24" xfId="0" applyFont="1" applyBorder="1" applyAlignment="1">
      <alignment/>
    </xf>
    <xf numFmtId="3" fontId="14" fillId="0" borderId="24" xfId="0" applyNumberFormat="1" applyFont="1" applyBorder="1" applyAlignment="1">
      <alignment/>
    </xf>
    <xf numFmtId="0" fontId="14" fillId="0" borderId="37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24" xfId="0" applyFont="1" applyBorder="1" applyAlignment="1">
      <alignment/>
    </xf>
    <xf numFmtId="3" fontId="15" fillId="0" borderId="24" xfId="0" applyNumberFormat="1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25" xfId="0" applyFont="1" applyBorder="1" applyAlignment="1">
      <alignment/>
    </xf>
    <xf numFmtId="0" fontId="15" fillId="0" borderId="39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37" xfId="0" applyFont="1" applyBorder="1" applyAlignment="1">
      <alignment/>
    </xf>
    <xf numFmtId="0" fontId="15" fillId="0" borderId="34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33" xfId="0" applyFont="1" applyBorder="1" applyAlignment="1">
      <alignment/>
    </xf>
    <xf numFmtId="3" fontId="14" fillId="0" borderId="33" xfId="0" applyNumberFormat="1" applyFont="1" applyBorder="1" applyAlignment="1">
      <alignment/>
    </xf>
    <xf numFmtId="0" fontId="14" fillId="0" borderId="14" xfId="0" applyFont="1" applyBorder="1" applyAlignment="1">
      <alignment/>
    </xf>
    <xf numFmtId="3" fontId="14" fillId="0" borderId="31" xfId="0" applyNumberFormat="1" applyFont="1" applyBorder="1" applyAlignment="1">
      <alignment/>
    </xf>
    <xf numFmtId="49" fontId="16" fillId="0" borderId="22" xfId="0" applyNumberFormat="1" applyFont="1" applyBorder="1" applyAlignment="1">
      <alignment wrapText="1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3" fillId="0" borderId="14" xfId="0" applyNumberFormat="1" applyFont="1" applyBorder="1" applyAlignment="1">
      <alignment/>
    </xf>
    <xf numFmtId="49" fontId="0" fillId="0" borderId="30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4" fillId="0" borderId="56" xfId="0" applyNumberFormat="1" applyFont="1" applyBorder="1" applyAlignment="1">
      <alignment wrapText="1"/>
    </xf>
    <xf numFmtId="0" fontId="0" fillId="0" borderId="57" xfId="0" applyBorder="1" applyAlignment="1">
      <alignment/>
    </xf>
    <xf numFmtId="0" fontId="2" fillId="0" borderId="37" xfId="0" applyFont="1" applyBorder="1" applyAlignment="1">
      <alignment/>
    </xf>
    <xf numFmtId="0" fontId="0" fillId="0" borderId="40" xfId="0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3" fillId="0" borderId="18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34" fillId="0" borderId="37" xfId="0" applyFont="1" applyBorder="1" applyAlignment="1">
      <alignment horizont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24" xfId="0" applyFont="1" applyBorder="1" applyAlignment="1">
      <alignment vertical="center" wrapText="1"/>
    </xf>
    <xf numFmtId="0" fontId="36" fillId="0" borderId="24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 vertical="center" wrapText="1"/>
    </xf>
    <xf numFmtId="3" fontId="34" fillId="0" borderId="24" xfId="0" applyNumberFormat="1" applyFont="1" applyBorder="1" applyAlignment="1">
      <alignment horizontal="center" vertical="center" wrapText="1"/>
    </xf>
    <xf numFmtId="0" fontId="35" fillId="0" borderId="24" xfId="0" applyFont="1" applyBorder="1" applyAlignment="1">
      <alignment horizontal="left" vertical="center" wrapText="1"/>
    </xf>
    <xf numFmtId="0" fontId="35" fillId="0" borderId="24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top" wrapText="1"/>
    </xf>
    <xf numFmtId="0" fontId="36" fillId="0" borderId="24" xfId="0" applyFont="1" applyBorder="1" applyAlignment="1">
      <alignment wrapText="1"/>
    </xf>
    <xf numFmtId="0" fontId="36" fillId="0" borderId="24" xfId="0" applyFont="1" applyBorder="1" applyAlignment="1">
      <alignment horizontal="center" wrapText="1"/>
    </xf>
    <xf numFmtId="0" fontId="34" fillId="0" borderId="24" xfId="0" applyFont="1" applyBorder="1" applyAlignment="1">
      <alignment horizontal="left" vertical="justify" wrapText="1"/>
    </xf>
    <xf numFmtId="3" fontId="36" fillId="0" borderId="24" xfId="0" applyNumberFormat="1" applyFont="1" applyBorder="1" applyAlignment="1">
      <alignment horizontal="center" wrapText="1"/>
    </xf>
    <xf numFmtId="3" fontId="36" fillId="0" borderId="24" xfId="0" applyNumberFormat="1" applyFont="1" applyBorder="1" applyAlignment="1">
      <alignment horizontal="center"/>
    </xf>
    <xf numFmtId="0" fontId="36" fillId="0" borderId="24" xfId="0" applyFont="1" applyBorder="1" applyAlignment="1">
      <alignment/>
    </xf>
    <xf numFmtId="3" fontId="36" fillId="0" borderId="24" xfId="0" applyNumberFormat="1" applyFont="1" applyBorder="1" applyAlignment="1">
      <alignment horizontal="center" vertical="center" wrapText="1"/>
    </xf>
    <xf numFmtId="0" fontId="34" fillId="0" borderId="24" xfId="0" applyFont="1" applyBorder="1" applyAlignment="1">
      <alignment horizontal="left"/>
    </xf>
    <xf numFmtId="0" fontId="36" fillId="0" borderId="24" xfId="0" applyFont="1" applyBorder="1" applyAlignment="1">
      <alignment horizontal="center"/>
    </xf>
    <xf numFmtId="0" fontId="36" fillId="0" borderId="24" xfId="0" applyFont="1" applyBorder="1" applyAlignment="1">
      <alignment vertical="top" wrapText="1"/>
    </xf>
    <xf numFmtId="0" fontId="34" fillId="0" borderId="24" xfId="0" applyFont="1" applyBorder="1" applyAlignment="1">
      <alignment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/>
    </xf>
    <xf numFmtId="0" fontId="35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4" fillId="0" borderId="24" xfId="0" applyFont="1" applyBorder="1" applyAlignment="1">
      <alignment wrapText="1"/>
    </xf>
    <xf numFmtId="0" fontId="34" fillId="0" borderId="24" xfId="0" applyFont="1" applyBorder="1" applyAlignment="1">
      <alignment vertical="top" wrapText="1"/>
    </xf>
    <xf numFmtId="0" fontId="34" fillId="0" borderId="24" xfId="0" applyFont="1" applyBorder="1" applyAlignment="1">
      <alignment horizontal="center" vertical="justify" wrapText="1"/>
    </xf>
    <xf numFmtId="0" fontId="36" fillId="0" borderId="24" xfId="0" applyFont="1" applyBorder="1" applyAlignment="1">
      <alignment horizontal="left" vertical="justify" wrapText="1"/>
    </xf>
    <xf numFmtId="0" fontId="36" fillId="0" borderId="24" xfId="0" applyFont="1" applyBorder="1" applyAlignment="1">
      <alignment horizontal="center" vertical="justify" wrapText="1"/>
    </xf>
    <xf numFmtId="0" fontId="35" fillId="0" borderId="24" xfId="0" applyFont="1" applyBorder="1" applyAlignment="1">
      <alignment wrapText="1"/>
    </xf>
    <xf numFmtId="0" fontId="37" fillId="0" borderId="24" xfId="0" applyFont="1" applyBorder="1" applyAlignment="1">
      <alignment/>
    </xf>
    <xf numFmtId="0" fontId="37" fillId="0" borderId="24" xfId="0" applyFont="1" applyBorder="1" applyAlignment="1">
      <alignment wrapText="1"/>
    </xf>
    <xf numFmtId="0" fontId="34" fillId="0" borderId="40" xfId="0" applyFont="1" applyBorder="1" applyAlignment="1">
      <alignment horizontal="center" wrapText="1"/>
    </xf>
    <xf numFmtId="0" fontId="34" fillId="0" borderId="46" xfId="0" applyFont="1" applyBorder="1" applyAlignment="1">
      <alignment horizontal="center" wrapText="1"/>
    </xf>
    <xf numFmtId="0" fontId="34" fillId="0" borderId="39" xfId="0" applyFont="1" applyBorder="1" applyAlignment="1">
      <alignment horizontal="center" wrapText="1"/>
    </xf>
    <xf numFmtId="0" fontId="34" fillId="0" borderId="35" xfId="0" applyFont="1" applyBorder="1" applyAlignment="1">
      <alignment horizontal="center" wrapText="1"/>
    </xf>
    <xf numFmtId="0" fontId="34" fillId="0" borderId="36" xfId="0" applyFont="1" applyBorder="1" applyAlignment="1">
      <alignment horizontal="center" wrapText="1"/>
    </xf>
    <xf numFmtId="0" fontId="0" fillId="0" borderId="35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74"/>
  <sheetViews>
    <sheetView zoomScalePageLayoutView="0" workbookViewId="0" topLeftCell="A19">
      <selection activeCell="A19" sqref="A19:IV19"/>
    </sheetView>
  </sheetViews>
  <sheetFormatPr defaultColWidth="9.140625" defaultRowHeight="15"/>
  <cols>
    <col min="6" max="6" width="11.7109375" style="0" customWidth="1"/>
    <col min="10" max="10" width="17.421875" style="0" customWidth="1"/>
  </cols>
  <sheetData>
    <row r="4" spans="3:10" ht="15">
      <c r="C4" s="4"/>
      <c r="D4" s="4"/>
      <c r="E4" s="4" t="s">
        <v>0</v>
      </c>
      <c r="F4" s="4"/>
      <c r="G4" s="4"/>
      <c r="H4" s="4"/>
      <c r="I4" s="4"/>
      <c r="J4" s="4" t="s">
        <v>178</v>
      </c>
    </row>
    <row r="5" spans="3:10" ht="15">
      <c r="C5" s="4" t="s">
        <v>179</v>
      </c>
      <c r="D5" s="4"/>
      <c r="E5" s="4"/>
      <c r="F5" s="4"/>
      <c r="G5" s="4"/>
      <c r="H5" s="4"/>
      <c r="I5" s="4"/>
      <c r="J5" s="192"/>
    </row>
    <row r="6" spans="3:9" ht="15">
      <c r="C6" s="4"/>
      <c r="D6" s="4"/>
      <c r="E6" s="4"/>
      <c r="F6" s="4"/>
      <c r="G6" s="4"/>
      <c r="H6" s="4"/>
      <c r="I6" s="4"/>
    </row>
    <row r="7" spans="1:10" ht="15.75" thickBot="1">
      <c r="A7" s="193"/>
      <c r="B7" s="193"/>
      <c r="C7" s="158"/>
      <c r="D7" s="158"/>
      <c r="E7" s="99"/>
      <c r="F7" s="99"/>
      <c r="G7" s="99"/>
      <c r="H7" s="99"/>
      <c r="I7" s="99"/>
      <c r="J7" s="99" t="s">
        <v>180</v>
      </c>
    </row>
    <row r="8" spans="1:10" ht="15.75" thickBot="1">
      <c r="A8" s="194" t="s">
        <v>36</v>
      </c>
      <c r="B8" s="194" t="s">
        <v>181</v>
      </c>
      <c r="C8" s="99"/>
      <c r="D8" s="99"/>
      <c r="E8" s="141"/>
      <c r="F8" s="195"/>
      <c r="G8" s="15"/>
      <c r="H8" s="16"/>
      <c r="I8" s="15"/>
      <c r="J8" s="16"/>
    </row>
    <row r="9" spans="1:10" ht="15.75" thickBot="1">
      <c r="A9" s="64"/>
      <c r="B9" s="64"/>
      <c r="C9" s="99"/>
      <c r="D9" s="99"/>
      <c r="E9" s="141" t="s">
        <v>182</v>
      </c>
      <c r="F9" s="142"/>
      <c r="G9" s="196" t="s">
        <v>183</v>
      </c>
      <c r="H9" s="72"/>
      <c r="I9" s="155" t="s">
        <v>184</v>
      </c>
      <c r="J9" s="155"/>
    </row>
    <row r="10" spans="1:10" ht="15.75" thickBot="1">
      <c r="A10" s="64" t="s">
        <v>185</v>
      </c>
      <c r="B10" s="56" t="s">
        <v>186</v>
      </c>
      <c r="C10" s="56"/>
      <c r="D10" s="64"/>
      <c r="E10" s="197"/>
      <c r="F10" s="198"/>
      <c r="G10" s="197"/>
      <c r="H10" s="198"/>
      <c r="I10" s="197"/>
      <c r="J10" s="198"/>
    </row>
    <row r="11" spans="1:10" ht="15.75" thickBot="1">
      <c r="A11" s="32"/>
      <c r="B11" s="64"/>
      <c r="C11" s="99"/>
      <c r="D11" s="99"/>
      <c r="E11" s="15"/>
      <c r="F11" s="16" t="s">
        <v>187</v>
      </c>
      <c r="G11" s="158"/>
      <c r="H11" s="199"/>
      <c r="I11" s="197"/>
      <c r="J11" s="198"/>
    </row>
    <row r="12" spans="1:10" ht="15.75" thickBot="1">
      <c r="A12" s="200"/>
      <c r="B12" s="72"/>
      <c r="C12" s="158"/>
      <c r="D12" s="158"/>
      <c r="E12" s="201"/>
      <c r="F12" s="67"/>
      <c r="G12" s="196"/>
      <c r="H12" s="72"/>
      <c r="I12" s="155"/>
      <c r="J12" s="155"/>
    </row>
    <row r="13" spans="1:10" ht="15.75" thickBot="1">
      <c r="A13" s="202">
        <v>1</v>
      </c>
      <c r="B13" s="202" t="s">
        <v>36</v>
      </c>
      <c r="C13" s="203" t="s">
        <v>36</v>
      </c>
      <c r="D13" s="203">
        <v>2</v>
      </c>
      <c r="E13" s="204">
        <v>3</v>
      </c>
      <c r="F13" s="204">
        <v>4</v>
      </c>
      <c r="G13" s="204">
        <v>5</v>
      </c>
      <c r="H13" s="204">
        <v>6</v>
      </c>
      <c r="I13" s="204">
        <v>7</v>
      </c>
      <c r="J13" s="204">
        <v>8</v>
      </c>
    </row>
    <row r="14" spans="1:10" ht="15">
      <c r="A14" s="37"/>
      <c r="B14" s="37" t="s">
        <v>188</v>
      </c>
      <c r="C14" s="86"/>
      <c r="D14" s="86"/>
      <c r="E14" s="91"/>
      <c r="F14" s="91"/>
      <c r="G14" s="25"/>
      <c r="H14" s="25"/>
      <c r="I14" s="91"/>
      <c r="J14" s="91"/>
    </row>
    <row r="15" spans="1:10" ht="15">
      <c r="A15" s="37">
        <v>103</v>
      </c>
      <c r="B15" s="37" t="s">
        <v>189</v>
      </c>
      <c r="C15" s="86"/>
      <c r="D15" s="86"/>
      <c r="E15" s="24"/>
      <c r="F15" s="205">
        <v>4000</v>
      </c>
      <c r="G15" s="24"/>
      <c r="H15" s="24"/>
      <c r="I15" s="24"/>
      <c r="J15" s="205">
        <v>4000</v>
      </c>
    </row>
    <row r="16" spans="1:10" ht="15">
      <c r="A16" s="35">
        <v>1301</v>
      </c>
      <c r="B16" s="35" t="s">
        <v>190</v>
      </c>
      <c r="C16" s="89"/>
      <c r="D16" s="89"/>
      <c r="E16" s="25"/>
      <c r="F16" s="206">
        <v>260000</v>
      </c>
      <c r="G16" s="25"/>
      <c r="H16" s="25"/>
      <c r="I16" s="25"/>
      <c r="J16" s="206">
        <v>260000</v>
      </c>
    </row>
    <row r="17" spans="1:10" ht="15">
      <c r="A17" s="35">
        <v>1303</v>
      </c>
      <c r="B17" s="35" t="s">
        <v>191</v>
      </c>
      <c r="C17" s="89"/>
      <c r="D17" s="69"/>
      <c r="E17" s="25"/>
      <c r="F17" s="206">
        <v>370000</v>
      </c>
      <c r="G17" s="25"/>
      <c r="H17" s="25"/>
      <c r="I17" s="25"/>
      <c r="J17" s="206">
        <v>370000</v>
      </c>
    </row>
    <row r="18" spans="1:10" ht="15">
      <c r="A18" s="35">
        <v>1304</v>
      </c>
      <c r="B18" s="35" t="s">
        <v>192</v>
      </c>
      <c r="C18" s="207"/>
      <c r="D18" s="207"/>
      <c r="E18" s="36"/>
      <c r="F18" s="208">
        <v>925000</v>
      </c>
      <c r="G18" s="25"/>
      <c r="H18" s="25"/>
      <c r="I18" s="36"/>
      <c r="J18" s="208">
        <v>925000</v>
      </c>
    </row>
    <row r="19" spans="1:10" ht="15">
      <c r="A19" s="35"/>
      <c r="B19" s="64" t="s">
        <v>193</v>
      </c>
      <c r="C19" s="99"/>
      <c r="D19" s="99"/>
      <c r="E19" s="24"/>
      <c r="F19" s="205">
        <v>1555000</v>
      </c>
      <c r="G19" s="25"/>
      <c r="H19" s="25"/>
      <c r="I19" s="24"/>
      <c r="J19" s="205">
        <v>1555000</v>
      </c>
    </row>
    <row r="20" spans="1:10" ht="15">
      <c r="A20" s="35"/>
      <c r="B20" s="37" t="s">
        <v>194</v>
      </c>
      <c r="C20" s="86"/>
      <c r="D20" s="86"/>
      <c r="E20" s="24"/>
      <c r="F20" s="205">
        <v>1559000</v>
      </c>
      <c r="G20" s="25"/>
      <c r="H20" s="25"/>
      <c r="I20" s="24"/>
      <c r="J20" s="205">
        <v>1559000</v>
      </c>
    </row>
    <row r="21" spans="1:10" ht="15">
      <c r="A21" s="37"/>
      <c r="B21" s="64" t="s">
        <v>195</v>
      </c>
      <c r="C21" s="99"/>
      <c r="D21" s="99"/>
      <c r="E21" s="91"/>
      <c r="F21" s="209"/>
      <c r="G21" s="25"/>
      <c r="H21" s="25"/>
      <c r="I21" s="91"/>
      <c r="J21" s="209"/>
    </row>
    <row r="22" spans="1:10" ht="15">
      <c r="A22" s="35">
        <v>2404</v>
      </c>
      <c r="B22" s="35" t="s">
        <v>196</v>
      </c>
      <c r="C22" s="89"/>
      <c r="D22" s="69"/>
      <c r="E22" s="25"/>
      <c r="F22" s="206">
        <v>30000</v>
      </c>
      <c r="G22" s="25"/>
      <c r="H22" s="25"/>
      <c r="I22" s="25"/>
      <c r="J22" s="206">
        <v>30000</v>
      </c>
    </row>
    <row r="23" spans="1:10" ht="15">
      <c r="A23" s="35">
        <v>2405</v>
      </c>
      <c r="B23" s="35" t="s">
        <v>197</v>
      </c>
      <c r="C23" s="89"/>
      <c r="D23" s="89" t="s">
        <v>198</v>
      </c>
      <c r="E23" s="25"/>
      <c r="F23" s="206">
        <v>45000</v>
      </c>
      <c r="G23" s="25"/>
      <c r="H23" s="25"/>
      <c r="I23" s="25"/>
      <c r="J23" s="206">
        <v>45000</v>
      </c>
    </row>
    <row r="24" spans="1:10" ht="15">
      <c r="A24" s="35">
        <v>2406</v>
      </c>
      <c r="B24" s="25" t="s">
        <v>197</v>
      </c>
      <c r="C24" s="25"/>
      <c r="D24" s="25"/>
      <c r="E24" s="25"/>
      <c r="F24" s="206">
        <v>1050000</v>
      </c>
      <c r="G24" s="25"/>
      <c r="H24" s="25"/>
      <c r="I24" s="25"/>
      <c r="J24" s="206">
        <v>1050000</v>
      </c>
    </row>
    <row r="25" spans="1:10" ht="15">
      <c r="A25" s="35">
        <v>2408</v>
      </c>
      <c r="B25" s="32" t="s">
        <v>199</v>
      </c>
      <c r="C25" s="88"/>
      <c r="D25" s="88"/>
      <c r="E25" s="25"/>
      <c r="F25" s="206">
        <v>76000</v>
      </c>
      <c r="G25" s="25"/>
      <c r="H25" s="25"/>
      <c r="I25" s="25"/>
      <c r="J25" s="206">
        <v>76000</v>
      </c>
    </row>
    <row r="26" spans="1:10" ht="15">
      <c r="A26" s="37">
        <v>24</v>
      </c>
      <c r="B26" s="37" t="s">
        <v>200</v>
      </c>
      <c r="C26" s="86" t="s">
        <v>201</v>
      </c>
      <c r="D26" s="85"/>
      <c r="E26" s="24"/>
      <c r="F26" s="205">
        <v>1201000</v>
      </c>
      <c r="G26" s="24"/>
      <c r="H26" s="24"/>
      <c r="I26" s="24"/>
      <c r="J26" s="205">
        <v>1201000</v>
      </c>
    </row>
    <row r="27" spans="1:10" ht="15">
      <c r="A27" s="35"/>
      <c r="B27" s="37" t="s">
        <v>202</v>
      </c>
      <c r="C27" s="86"/>
      <c r="D27" s="99" t="s">
        <v>36</v>
      </c>
      <c r="E27" s="24"/>
      <c r="F27" s="205"/>
      <c r="G27" s="25"/>
      <c r="H27" s="25"/>
      <c r="I27" s="24"/>
      <c r="J27" s="205"/>
    </row>
    <row r="28" spans="1:10" ht="15">
      <c r="A28" s="35">
        <v>2701</v>
      </c>
      <c r="B28" s="35" t="s">
        <v>203</v>
      </c>
      <c r="C28" s="89"/>
      <c r="D28" s="69"/>
      <c r="E28" s="25"/>
      <c r="F28" s="206">
        <v>70000</v>
      </c>
      <c r="G28" s="25"/>
      <c r="H28" s="25"/>
      <c r="I28" s="25"/>
      <c r="J28" s="206">
        <v>70000</v>
      </c>
    </row>
    <row r="29" spans="1:10" ht="15">
      <c r="A29" s="35">
        <v>2704</v>
      </c>
      <c r="B29" s="32" t="s">
        <v>204</v>
      </c>
      <c r="C29" s="88"/>
      <c r="D29" s="88"/>
      <c r="E29" s="25"/>
      <c r="F29" s="206">
        <v>190000</v>
      </c>
      <c r="G29" s="25"/>
      <c r="H29" s="25"/>
      <c r="I29" s="25"/>
      <c r="J29" s="206">
        <v>190000</v>
      </c>
    </row>
    <row r="30" spans="1:10" ht="15">
      <c r="A30" s="35">
        <v>2705</v>
      </c>
      <c r="B30" s="35" t="s">
        <v>205</v>
      </c>
      <c r="C30" s="89"/>
      <c r="D30" s="89"/>
      <c r="E30" s="25"/>
      <c r="F30" s="206">
        <v>1000</v>
      </c>
      <c r="G30" s="25"/>
      <c r="H30" s="25"/>
      <c r="I30" s="25"/>
      <c r="J30" s="206">
        <v>1000</v>
      </c>
    </row>
    <row r="31" spans="1:10" ht="15">
      <c r="A31" s="35">
        <v>2707</v>
      </c>
      <c r="B31" s="35" t="s">
        <v>206</v>
      </c>
      <c r="C31" s="89"/>
      <c r="D31" s="69"/>
      <c r="E31" s="25"/>
      <c r="F31" s="206">
        <v>564000</v>
      </c>
      <c r="G31" s="25"/>
      <c r="H31" s="25"/>
      <c r="I31" s="25"/>
      <c r="J31" s="206">
        <v>564000</v>
      </c>
    </row>
    <row r="32" spans="1:10" ht="15">
      <c r="A32" s="35">
        <v>2710</v>
      </c>
      <c r="B32" s="35" t="s">
        <v>207</v>
      </c>
      <c r="C32" s="89"/>
      <c r="D32" s="89"/>
      <c r="E32" s="25"/>
      <c r="F32" s="206">
        <v>265000</v>
      </c>
      <c r="G32" s="25"/>
      <c r="H32" s="25"/>
      <c r="I32" s="25"/>
      <c r="J32" s="206">
        <v>265000</v>
      </c>
    </row>
    <row r="33" spans="1:10" ht="15">
      <c r="A33" s="35">
        <v>2711</v>
      </c>
      <c r="B33" s="35" t="s">
        <v>208</v>
      </c>
      <c r="C33" s="89"/>
      <c r="D33" s="69"/>
      <c r="E33" s="25"/>
      <c r="F33" s="206">
        <v>140000</v>
      </c>
      <c r="G33" s="25"/>
      <c r="H33" s="25"/>
      <c r="I33" s="25"/>
      <c r="J33" s="206">
        <v>140000</v>
      </c>
    </row>
    <row r="34" spans="1:10" ht="15">
      <c r="A34" s="35">
        <v>2717</v>
      </c>
      <c r="B34" s="35" t="s">
        <v>209</v>
      </c>
      <c r="C34" s="89"/>
      <c r="D34" s="69"/>
      <c r="E34" s="25"/>
      <c r="F34" s="206">
        <v>3000</v>
      </c>
      <c r="G34" s="25"/>
      <c r="H34" s="25"/>
      <c r="I34" s="25"/>
      <c r="J34" s="206">
        <v>3000</v>
      </c>
    </row>
    <row r="35" spans="1:10" ht="15">
      <c r="A35" s="35">
        <v>2729</v>
      </c>
      <c r="B35" s="32" t="s">
        <v>210</v>
      </c>
      <c r="C35" s="88"/>
      <c r="D35" s="88"/>
      <c r="E35" s="25"/>
      <c r="F35" s="206">
        <v>2326</v>
      </c>
      <c r="G35" s="25"/>
      <c r="H35" s="25"/>
      <c r="I35" s="25"/>
      <c r="J35" s="206">
        <v>2326</v>
      </c>
    </row>
    <row r="36" spans="1:10" ht="15">
      <c r="A36" s="37">
        <v>27</v>
      </c>
      <c r="B36" s="37" t="s">
        <v>211</v>
      </c>
      <c r="C36" s="86"/>
      <c r="D36" s="85"/>
      <c r="E36" s="91"/>
      <c r="F36" s="205">
        <v>1235326</v>
      </c>
      <c r="G36" s="91"/>
      <c r="H36" s="91"/>
      <c r="I36" s="91"/>
      <c r="J36" s="205">
        <v>1235326</v>
      </c>
    </row>
    <row r="37" spans="1:10" ht="15">
      <c r="A37" s="35">
        <v>2802</v>
      </c>
      <c r="B37" s="35" t="s">
        <v>212</v>
      </c>
      <c r="C37" s="89"/>
      <c r="D37" s="69"/>
      <c r="E37" s="36"/>
      <c r="F37" s="208">
        <v>106000</v>
      </c>
      <c r="G37" s="25"/>
      <c r="H37" s="25"/>
      <c r="I37" s="36"/>
      <c r="J37" s="208">
        <v>106000</v>
      </c>
    </row>
    <row r="38" spans="1:10" ht="15">
      <c r="A38" s="37">
        <v>28</v>
      </c>
      <c r="B38" s="37" t="s">
        <v>213</v>
      </c>
      <c r="C38" s="86"/>
      <c r="D38" s="86"/>
      <c r="E38" s="24"/>
      <c r="F38" s="205">
        <v>106000</v>
      </c>
      <c r="G38" s="25"/>
      <c r="H38" s="25"/>
      <c r="I38" s="24"/>
      <c r="J38" s="205">
        <v>106000</v>
      </c>
    </row>
    <row r="39" spans="1:10" ht="15">
      <c r="A39" s="25">
        <v>3619</v>
      </c>
      <c r="B39" s="25" t="s">
        <v>214</v>
      </c>
      <c r="C39" s="25"/>
      <c r="D39" s="25"/>
      <c r="E39" s="25"/>
      <c r="F39" s="206">
        <v>50000</v>
      </c>
      <c r="G39" s="25"/>
      <c r="H39" s="25"/>
      <c r="I39" s="25"/>
      <c r="J39" s="206">
        <v>50000</v>
      </c>
    </row>
    <row r="40" spans="1:10" ht="15">
      <c r="A40" s="37">
        <v>36</v>
      </c>
      <c r="B40" s="37" t="s">
        <v>213</v>
      </c>
      <c r="C40" s="86" t="s">
        <v>215</v>
      </c>
      <c r="D40" s="86"/>
      <c r="E40" s="24"/>
      <c r="F40" s="205">
        <v>50000</v>
      </c>
      <c r="G40" s="25"/>
      <c r="H40" s="25"/>
      <c r="I40" s="24"/>
      <c r="J40" s="205">
        <v>50000</v>
      </c>
    </row>
    <row r="41" spans="1:10" ht="15">
      <c r="A41" s="37">
        <v>3700</v>
      </c>
      <c r="B41" s="37" t="s">
        <v>216</v>
      </c>
      <c r="C41" s="86"/>
      <c r="D41" s="85"/>
      <c r="E41" s="24"/>
      <c r="F41" s="205">
        <v>-50000</v>
      </c>
      <c r="G41" s="24"/>
      <c r="H41" s="24"/>
      <c r="I41" s="24"/>
      <c r="J41" s="205">
        <v>-50000</v>
      </c>
    </row>
    <row r="42" spans="1:10" ht="15">
      <c r="A42" s="35">
        <v>4030</v>
      </c>
      <c r="B42" s="32" t="s">
        <v>217</v>
      </c>
      <c r="C42" s="88"/>
      <c r="D42" s="88"/>
      <c r="E42" s="25"/>
      <c r="F42" s="206">
        <v>165000</v>
      </c>
      <c r="G42" s="25"/>
      <c r="H42" s="25"/>
      <c r="I42" s="25"/>
      <c r="J42" s="206">
        <v>165000</v>
      </c>
    </row>
    <row r="43" spans="1:10" ht="15">
      <c r="A43" s="35">
        <v>4040</v>
      </c>
      <c r="B43" s="35" t="s">
        <v>218</v>
      </c>
      <c r="C43" s="89"/>
      <c r="D43" s="89"/>
      <c r="E43" s="25"/>
      <c r="F43" s="206">
        <v>250000</v>
      </c>
      <c r="G43" s="25"/>
      <c r="H43" s="25"/>
      <c r="I43" s="25"/>
      <c r="J43" s="206">
        <v>250000</v>
      </c>
    </row>
    <row r="44" spans="1:10" ht="15">
      <c r="A44" s="37">
        <v>40</v>
      </c>
      <c r="B44" s="24" t="s">
        <v>213</v>
      </c>
      <c r="C44" s="24" t="s">
        <v>219</v>
      </c>
      <c r="D44" s="24"/>
      <c r="E44" s="24"/>
      <c r="F44" s="205">
        <v>415000</v>
      </c>
      <c r="G44" s="25"/>
      <c r="H44" s="25"/>
      <c r="I44" s="24"/>
      <c r="J44" s="205">
        <v>415000</v>
      </c>
    </row>
    <row r="45" spans="1:10" ht="15">
      <c r="A45" s="37">
        <v>4100</v>
      </c>
      <c r="B45" s="24" t="s">
        <v>220</v>
      </c>
      <c r="C45" s="24"/>
      <c r="D45" s="24"/>
      <c r="E45" s="24"/>
      <c r="F45" s="205">
        <v>15000</v>
      </c>
      <c r="G45" s="25"/>
      <c r="H45" s="25"/>
      <c r="I45" s="24"/>
      <c r="J45" s="205">
        <v>15000</v>
      </c>
    </row>
    <row r="46" spans="1:10" ht="15">
      <c r="A46" s="24">
        <v>4500</v>
      </c>
      <c r="B46" s="24" t="s">
        <v>221</v>
      </c>
      <c r="C46" s="24"/>
      <c r="D46" s="24"/>
      <c r="E46" s="24"/>
      <c r="F46" s="205"/>
      <c r="G46" s="25"/>
      <c r="H46" s="25"/>
      <c r="I46" s="24"/>
      <c r="J46" s="205"/>
    </row>
    <row r="47" spans="1:10" ht="15">
      <c r="A47" s="25"/>
      <c r="B47" s="64" t="s">
        <v>222</v>
      </c>
      <c r="C47" s="102"/>
      <c r="D47" s="99"/>
      <c r="E47" s="24"/>
      <c r="F47" s="205">
        <v>2972326</v>
      </c>
      <c r="G47" s="25"/>
      <c r="H47" s="25"/>
      <c r="I47" s="24"/>
      <c r="J47" s="205">
        <v>2972326</v>
      </c>
    </row>
    <row r="48" spans="1:10" ht="15.75" thickBot="1">
      <c r="A48" s="210"/>
      <c r="B48" s="71" t="s">
        <v>223</v>
      </c>
      <c r="C48" s="211"/>
      <c r="D48" s="211"/>
      <c r="E48" s="103"/>
      <c r="F48" s="212">
        <v>4531326</v>
      </c>
      <c r="G48" s="103"/>
      <c r="H48" s="103"/>
      <c r="I48" s="103"/>
      <c r="J48" s="212">
        <v>4531326</v>
      </c>
    </row>
    <row r="49" spans="1:10" ht="15">
      <c r="A49" s="213"/>
      <c r="B49" s="214" t="s">
        <v>224</v>
      </c>
      <c r="C49" s="215"/>
      <c r="D49" s="215"/>
      <c r="E49" s="20"/>
      <c r="F49" s="216"/>
      <c r="G49" s="20"/>
      <c r="H49" s="20"/>
      <c r="I49" s="20"/>
      <c r="J49" s="216"/>
    </row>
    <row r="50" spans="1:10" ht="15">
      <c r="A50" s="214">
        <v>3100</v>
      </c>
      <c r="B50" s="214" t="s">
        <v>225</v>
      </c>
      <c r="C50" s="215"/>
      <c r="D50" s="215"/>
      <c r="E50" s="217"/>
      <c r="F50" s="218"/>
      <c r="G50" s="217"/>
      <c r="H50" s="218"/>
      <c r="I50" s="217"/>
      <c r="J50" s="218"/>
    </row>
    <row r="51" spans="1:10" ht="15">
      <c r="A51" s="219"/>
      <c r="B51" s="220" t="s">
        <v>226</v>
      </c>
      <c r="C51" s="221"/>
      <c r="D51" s="221"/>
      <c r="E51" s="222"/>
      <c r="F51" s="223"/>
      <c r="G51" s="222"/>
      <c r="H51" s="222"/>
      <c r="I51" s="222"/>
      <c r="J51" s="223"/>
    </row>
    <row r="52" spans="1:10" ht="15">
      <c r="A52" s="222">
        <v>3111</v>
      </c>
      <c r="B52" s="224" t="s">
        <v>227</v>
      </c>
      <c r="C52" s="225"/>
      <c r="D52" s="226"/>
      <c r="E52" s="222"/>
      <c r="F52" s="218">
        <v>6161882</v>
      </c>
      <c r="G52" s="222"/>
      <c r="H52" s="218">
        <v>6161882</v>
      </c>
      <c r="I52" s="222"/>
      <c r="J52" s="223"/>
    </row>
    <row r="53" spans="1:10" ht="15">
      <c r="A53" s="227">
        <v>3112</v>
      </c>
      <c r="B53" s="224" t="s">
        <v>228</v>
      </c>
      <c r="C53" s="225"/>
      <c r="D53" s="226"/>
      <c r="E53" s="222"/>
      <c r="F53" s="218">
        <v>1933500</v>
      </c>
      <c r="G53" s="222"/>
      <c r="H53" s="223"/>
      <c r="I53" s="218"/>
      <c r="J53" s="218">
        <v>1933500</v>
      </c>
    </row>
    <row r="54" spans="1:10" ht="15">
      <c r="A54" s="227">
        <v>3118</v>
      </c>
      <c r="B54" s="228" t="s">
        <v>229</v>
      </c>
      <c r="C54" s="229"/>
      <c r="D54" s="229"/>
      <c r="E54" s="222"/>
      <c r="F54" s="218"/>
      <c r="G54" s="222"/>
      <c r="H54" s="223"/>
      <c r="I54" s="218"/>
      <c r="J54" s="218"/>
    </row>
    <row r="55" spans="1:10" ht="15">
      <c r="A55" s="224">
        <v>3113</v>
      </c>
      <c r="B55" s="224" t="s">
        <v>230</v>
      </c>
      <c r="C55" s="225"/>
      <c r="D55" s="225"/>
      <c r="E55" s="222"/>
      <c r="F55" s="218">
        <v>1130400</v>
      </c>
      <c r="G55" s="222"/>
      <c r="H55" s="218"/>
      <c r="I55" s="218"/>
      <c r="J55" s="218">
        <v>1130400</v>
      </c>
    </row>
    <row r="56" spans="1:10" ht="15">
      <c r="A56" s="224">
        <v>3128</v>
      </c>
      <c r="B56" s="224" t="s">
        <v>231</v>
      </c>
      <c r="C56" s="225"/>
      <c r="D56" s="226"/>
      <c r="E56" s="222"/>
      <c r="F56" s="218"/>
      <c r="G56" s="222"/>
      <c r="H56" s="223"/>
      <c r="I56" s="218"/>
      <c r="J56" s="218"/>
    </row>
    <row r="57" spans="1:10" ht="15">
      <c r="A57" s="214">
        <v>31</v>
      </c>
      <c r="B57" s="220" t="s">
        <v>232</v>
      </c>
      <c r="C57" s="221"/>
      <c r="D57" s="221"/>
      <c r="E57" s="217"/>
      <c r="F57" s="218">
        <v>9225782</v>
      </c>
      <c r="G57" s="217"/>
      <c r="H57" s="218">
        <v>6161882</v>
      </c>
      <c r="I57" s="218"/>
      <c r="J57" s="218">
        <v>3063900</v>
      </c>
    </row>
    <row r="58" spans="1:10" ht="15">
      <c r="A58" s="224"/>
      <c r="B58" s="214" t="s">
        <v>233</v>
      </c>
      <c r="C58" s="215"/>
      <c r="D58" s="215"/>
      <c r="E58" s="222"/>
      <c r="F58" s="218"/>
      <c r="G58" s="222"/>
      <c r="H58" s="223"/>
      <c r="I58" s="218"/>
      <c r="J58" s="218"/>
    </row>
    <row r="59" spans="1:10" ht="15">
      <c r="A59" s="214">
        <v>61</v>
      </c>
      <c r="B59" s="214" t="s">
        <v>234</v>
      </c>
      <c r="C59" s="215"/>
      <c r="D59" s="215"/>
      <c r="E59" s="222"/>
      <c r="F59" s="218">
        <v>-110121</v>
      </c>
      <c r="G59" s="222"/>
      <c r="H59" s="218"/>
      <c r="I59" s="218"/>
      <c r="J59" s="218">
        <v>-110121</v>
      </c>
    </row>
    <row r="60" spans="1:10" ht="15">
      <c r="A60" s="213"/>
      <c r="B60" s="220" t="s">
        <v>235</v>
      </c>
      <c r="C60" s="221"/>
      <c r="D60" s="221"/>
      <c r="E60" s="217"/>
      <c r="F60" s="218"/>
      <c r="G60" s="217"/>
      <c r="H60" s="218"/>
      <c r="I60" s="218"/>
      <c r="J60" s="218"/>
    </row>
    <row r="61" spans="1:10" ht="15">
      <c r="A61" s="224">
        <v>6101</v>
      </c>
      <c r="B61" s="224" t="s">
        <v>236</v>
      </c>
      <c r="C61" s="225"/>
      <c r="D61" s="225"/>
      <c r="E61" s="222"/>
      <c r="F61" s="218"/>
      <c r="G61" s="222"/>
      <c r="H61" s="223"/>
      <c r="I61" s="218"/>
      <c r="J61" s="218"/>
    </row>
    <row r="62" spans="1:10" ht="15">
      <c r="A62" s="230">
        <v>6102</v>
      </c>
      <c r="B62" s="228" t="s">
        <v>237</v>
      </c>
      <c r="C62" s="229"/>
      <c r="D62" s="229"/>
      <c r="E62" s="222"/>
      <c r="F62" s="218"/>
      <c r="G62" s="222"/>
      <c r="H62" s="223"/>
      <c r="I62" s="218"/>
      <c r="J62" s="218"/>
    </row>
    <row r="63" spans="1:10" ht="15">
      <c r="A63" s="224">
        <v>6105</v>
      </c>
      <c r="B63" s="224" t="s">
        <v>238</v>
      </c>
      <c r="C63" s="225"/>
      <c r="D63" s="225"/>
      <c r="E63" s="222"/>
      <c r="F63" s="218"/>
      <c r="G63" s="222"/>
      <c r="H63" s="223"/>
      <c r="I63" s="218"/>
      <c r="J63" s="218"/>
    </row>
    <row r="64" spans="1:10" ht="15">
      <c r="A64" s="224">
        <v>6202</v>
      </c>
      <c r="B64" s="224" t="s">
        <v>237</v>
      </c>
      <c r="C64" s="225"/>
      <c r="D64" s="225"/>
      <c r="E64" s="222"/>
      <c r="F64" s="218">
        <v>-110121</v>
      </c>
      <c r="G64" s="222"/>
      <c r="H64" s="223"/>
      <c r="I64" s="218"/>
      <c r="J64" s="218">
        <v>-110121</v>
      </c>
    </row>
    <row r="65" spans="1:10" ht="15">
      <c r="A65" s="214">
        <v>6400</v>
      </c>
      <c r="B65" s="214" t="s">
        <v>239</v>
      </c>
      <c r="C65" s="215"/>
      <c r="D65" s="215"/>
      <c r="E65" s="217"/>
      <c r="F65" s="218"/>
      <c r="G65" s="217"/>
      <c r="H65" s="218"/>
      <c r="I65" s="218"/>
      <c r="J65" s="218"/>
    </row>
    <row r="66" spans="1:10" ht="15">
      <c r="A66" s="214">
        <v>7411</v>
      </c>
      <c r="B66" s="214" t="s">
        <v>240</v>
      </c>
      <c r="C66" s="225"/>
      <c r="D66" s="225"/>
      <c r="E66" s="217"/>
      <c r="F66" s="218"/>
      <c r="G66" s="217"/>
      <c r="H66" s="218"/>
      <c r="I66" s="218"/>
      <c r="J66" s="218"/>
    </row>
    <row r="67" spans="1:10" ht="15">
      <c r="A67" s="214">
        <v>8800</v>
      </c>
      <c r="B67" s="237" t="s">
        <v>241</v>
      </c>
      <c r="C67" s="238"/>
      <c r="D67" s="239"/>
      <c r="E67" s="217"/>
      <c r="F67" s="218">
        <v>-96291</v>
      </c>
      <c r="G67" s="217"/>
      <c r="H67" s="218">
        <v>-96291</v>
      </c>
      <c r="I67" s="218"/>
      <c r="J67" s="217"/>
    </row>
    <row r="68" spans="1:10" ht="15">
      <c r="A68" s="214">
        <v>7600</v>
      </c>
      <c r="B68" s="214" t="s">
        <v>242</v>
      </c>
      <c r="C68" s="215"/>
      <c r="D68" s="215"/>
      <c r="E68" s="217"/>
      <c r="F68" s="218"/>
      <c r="G68" s="217"/>
      <c r="H68" s="218"/>
      <c r="I68" s="218"/>
      <c r="J68" s="217"/>
    </row>
    <row r="69" spans="1:10" ht="15">
      <c r="A69" s="214"/>
      <c r="B69" s="214" t="s">
        <v>243</v>
      </c>
      <c r="C69" s="215"/>
      <c r="D69" s="215"/>
      <c r="E69" s="217"/>
      <c r="F69" s="218"/>
      <c r="G69" s="217"/>
      <c r="H69" s="218"/>
      <c r="I69" s="218"/>
      <c r="J69" s="217"/>
    </row>
    <row r="70" spans="1:10" ht="15">
      <c r="A70" s="214">
        <v>9300</v>
      </c>
      <c r="B70" s="214" t="s">
        <v>244</v>
      </c>
      <c r="C70" s="215"/>
      <c r="D70" s="215"/>
      <c r="E70" s="217"/>
      <c r="F70" s="218"/>
      <c r="G70" s="222"/>
      <c r="H70" s="218"/>
      <c r="I70" s="218"/>
      <c r="J70" s="218"/>
    </row>
    <row r="71" spans="1:10" ht="15">
      <c r="A71" s="214"/>
      <c r="B71" s="214" t="s">
        <v>245</v>
      </c>
      <c r="C71" s="215"/>
      <c r="D71" s="215"/>
      <c r="E71" s="217"/>
      <c r="F71" s="218"/>
      <c r="G71" s="222"/>
      <c r="H71" s="218"/>
      <c r="I71" s="218"/>
      <c r="J71" s="217"/>
    </row>
    <row r="72" spans="1:10" ht="15">
      <c r="A72" s="214">
        <v>9501</v>
      </c>
      <c r="B72" s="214" t="s">
        <v>246</v>
      </c>
      <c r="C72" s="215"/>
      <c r="D72" s="215"/>
      <c r="E72" s="217"/>
      <c r="F72" s="218">
        <v>4454304</v>
      </c>
      <c r="G72" s="217"/>
      <c r="H72" s="218">
        <v>1572689</v>
      </c>
      <c r="I72" s="218"/>
      <c r="J72" s="218">
        <v>2881615</v>
      </c>
    </row>
    <row r="73" spans="1:10" ht="15.75" thickBot="1">
      <c r="A73" s="214">
        <v>9507</v>
      </c>
      <c r="B73" s="214" t="s">
        <v>247</v>
      </c>
      <c r="C73" s="215"/>
      <c r="D73" s="215"/>
      <c r="E73" s="217"/>
      <c r="F73" s="218"/>
      <c r="G73" s="222"/>
      <c r="H73" s="218"/>
      <c r="I73" s="218"/>
      <c r="J73" s="217"/>
    </row>
    <row r="74" spans="1:10" ht="15.75" thickBot="1">
      <c r="A74" s="231"/>
      <c r="B74" s="232" t="s">
        <v>248</v>
      </c>
      <c r="C74" s="232"/>
      <c r="D74" s="232"/>
      <c r="E74" s="233"/>
      <c r="F74" s="234">
        <v>18005000</v>
      </c>
      <c r="G74" s="235"/>
      <c r="H74" s="234">
        <v>7638280</v>
      </c>
      <c r="I74" s="236"/>
      <c r="J74" s="234">
        <v>10366720</v>
      </c>
    </row>
  </sheetData>
  <sheetProtection/>
  <mergeCells count="1">
    <mergeCell ref="B67:D67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4:J35"/>
  <sheetViews>
    <sheetView zoomScalePageLayoutView="0" workbookViewId="0" topLeftCell="A16">
      <selection activeCell="A4" sqref="A4:J35"/>
    </sheetView>
  </sheetViews>
  <sheetFormatPr defaultColWidth="9.140625" defaultRowHeight="15"/>
  <sheetData>
    <row r="4" spans="1:9" ht="15">
      <c r="A4" s="88"/>
      <c r="B4" s="118"/>
      <c r="C4" s="127"/>
      <c r="D4" s="127"/>
      <c r="E4" s="127"/>
      <c r="F4" s="118"/>
      <c r="G4" s="63"/>
      <c r="H4" s="177" t="s">
        <v>162</v>
      </c>
      <c r="I4" s="178"/>
    </row>
    <row r="5" spans="1:8" ht="15">
      <c r="A5" s="88"/>
      <c r="B5" s="118"/>
      <c r="C5" s="127"/>
      <c r="D5" s="127"/>
      <c r="E5" s="127"/>
      <c r="F5" s="118"/>
      <c r="G5" s="63"/>
      <c r="H5" s="165"/>
    </row>
    <row r="6" spans="1:9" ht="15">
      <c r="A6" s="87"/>
      <c r="B6" s="99" t="s">
        <v>163</v>
      </c>
      <c r="C6" s="99"/>
      <c r="D6" s="4"/>
      <c r="E6" s="2"/>
      <c r="F6" s="2"/>
      <c r="G6" s="4"/>
      <c r="H6" s="2"/>
      <c r="I6" s="4"/>
    </row>
    <row r="7" spans="1:8" ht="15">
      <c r="A7" s="87"/>
      <c r="B7" s="4" t="s">
        <v>164</v>
      </c>
      <c r="C7" s="2"/>
      <c r="D7" s="2"/>
      <c r="E7" s="2"/>
      <c r="F7" s="2"/>
      <c r="G7" s="2"/>
      <c r="H7" s="2"/>
    </row>
    <row r="8" spans="1:10" ht="15">
      <c r="A8" s="87"/>
      <c r="B8" s="2"/>
      <c r="C8" s="2"/>
      <c r="D8" s="2"/>
      <c r="E8" s="2"/>
      <c r="G8" s="2"/>
      <c r="H8" s="2"/>
      <c r="J8" s="4" t="s">
        <v>4</v>
      </c>
    </row>
    <row r="9" spans="1:10" ht="15.75" thickBot="1">
      <c r="A9" s="87"/>
      <c r="B9" s="2" t="s">
        <v>165</v>
      </c>
      <c r="C9" s="2"/>
      <c r="D9" s="2"/>
      <c r="E9" s="2"/>
      <c r="G9" s="2"/>
      <c r="H9" s="2"/>
      <c r="J9" s="4"/>
    </row>
    <row r="10" spans="1:10" ht="15.75" thickBot="1">
      <c r="A10" s="5" t="s">
        <v>5</v>
      </c>
      <c r="B10" s="6"/>
      <c r="C10" s="7" t="s">
        <v>6</v>
      </c>
      <c r="D10" s="7"/>
      <c r="E10" s="7"/>
      <c r="F10" s="83"/>
      <c r="G10" s="9"/>
      <c r="H10" s="10"/>
      <c r="I10" s="9" t="s">
        <v>7</v>
      </c>
      <c r="J10" s="10"/>
    </row>
    <row r="11" spans="1:10" ht="15.75" thickBot="1">
      <c r="A11" s="11"/>
      <c r="B11" s="12"/>
      <c r="C11" s="13" t="s">
        <v>8</v>
      </c>
      <c r="D11" s="13"/>
      <c r="E11" s="13"/>
      <c r="F11" s="14"/>
      <c r="G11" s="139"/>
      <c r="H11" s="140"/>
      <c r="I11" s="15"/>
      <c r="J11" s="16"/>
    </row>
    <row r="12" spans="1:10" ht="15.75" thickBot="1">
      <c r="A12" s="182">
        <v>100</v>
      </c>
      <c r="B12" s="63" t="s">
        <v>166</v>
      </c>
      <c r="C12" s="2"/>
      <c r="D12" s="2"/>
      <c r="E12" s="2"/>
      <c r="F12" s="2"/>
      <c r="G12" s="15"/>
      <c r="H12" s="183"/>
      <c r="I12" s="15"/>
      <c r="J12" s="82">
        <v>186600</v>
      </c>
    </row>
    <row r="13" spans="1:10" ht="15.75" thickBot="1">
      <c r="A13" s="184">
        <v>200</v>
      </c>
      <c r="B13" s="23" t="s">
        <v>12</v>
      </c>
      <c r="C13" s="23"/>
      <c r="D13" s="23"/>
      <c r="E13" s="23"/>
      <c r="F13" s="23"/>
      <c r="G13" s="15"/>
      <c r="H13" s="16"/>
      <c r="I13" s="15"/>
      <c r="J13" s="82">
        <v>60000</v>
      </c>
    </row>
    <row r="14" spans="1:10" ht="15.75" thickBot="1">
      <c r="A14" s="160">
        <v>500</v>
      </c>
      <c r="B14" s="63" t="s">
        <v>53</v>
      </c>
      <c r="C14" s="2"/>
      <c r="D14" s="2"/>
      <c r="E14" s="2"/>
      <c r="F14" s="2"/>
      <c r="G14" s="15"/>
      <c r="H14" s="16"/>
      <c r="I14" s="15"/>
      <c r="J14" s="82">
        <v>243400</v>
      </c>
    </row>
    <row r="15" spans="1:10" ht="15.75" thickBot="1">
      <c r="A15" s="110">
        <v>9999</v>
      </c>
      <c r="B15" s="44" t="s">
        <v>35</v>
      </c>
      <c r="C15" s="45"/>
      <c r="D15" s="45"/>
      <c r="E15" s="45"/>
      <c r="F15" s="45"/>
      <c r="G15" s="15"/>
      <c r="H15" s="185"/>
      <c r="I15" s="104"/>
      <c r="J15" s="82">
        <v>490000</v>
      </c>
    </row>
    <row r="16" spans="1:10" ht="15">
      <c r="A16" s="87"/>
      <c r="B16" s="87"/>
      <c r="C16" s="113"/>
      <c r="D16" s="113"/>
      <c r="E16" s="63"/>
      <c r="F16" s="63"/>
      <c r="G16" s="99"/>
      <c r="H16" s="186"/>
      <c r="I16" s="99"/>
      <c r="J16" s="88"/>
    </row>
    <row r="17" ht="15">
      <c r="G17" t="s">
        <v>36</v>
      </c>
    </row>
    <row r="18" spans="5:6" ht="15">
      <c r="E18" s="2"/>
      <c r="F18" s="2"/>
    </row>
    <row r="19" spans="1:10" ht="15.75" thickBot="1">
      <c r="A19" s="4"/>
      <c r="B19" s="2" t="s">
        <v>167</v>
      </c>
      <c r="C19" s="2"/>
      <c r="D19" s="2"/>
      <c r="E19" s="2"/>
      <c r="F19" s="2"/>
      <c r="G19" s="2"/>
      <c r="H19" s="2"/>
      <c r="J19" s="4" t="s">
        <v>4</v>
      </c>
    </row>
    <row r="20" spans="1:10" ht="15.75" thickBot="1">
      <c r="A20" s="82" t="s">
        <v>168</v>
      </c>
      <c r="B20" s="15" t="s">
        <v>21</v>
      </c>
      <c r="C20" s="104"/>
      <c r="D20" s="104"/>
      <c r="E20" s="104"/>
      <c r="F20" s="16"/>
      <c r="G20" s="181"/>
      <c r="H20" s="185"/>
      <c r="I20" s="82"/>
      <c r="J20" s="163">
        <v>112946</v>
      </c>
    </row>
    <row r="21" spans="1:10" ht="15.75" thickBot="1">
      <c r="A21" s="82" t="s">
        <v>169</v>
      </c>
      <c r="B21" s="15" t="s">
        <v>170</v>
      </c>
      <c r="C21" s="104"/>
      <c r="D21" s="104"/>
      <c r="E21" s="45" t="s">
        <v>36</v>
      </c>
      <c r="F21" s="10"/>
      <c r="G21" s="187"/>
      <c r="H21" s="10" t="s">
        <v>36</v>
      </c>
      <c r="I21" s="82"/>
      <c r="J21" s="82">
        <v>145884</v>
      </c>
    </row>
    <row r="22" spans="1:10" ht="15.75" thickBot="1">
      <c r="A22" s="82" t="s">
        <v>171</v>
      </c>
      <c r="B22" s="188" t="s">
        <v>172</v>
      </c>
      <c r="C22" s="188"/>
      <c r="D22" s="188"/>
      <c r="E22" s="45"/>
      <c r="F22" s="10"/>
      <c r="G22" s="189"/>
      <c r="H22" s="140"/>
      <c r="I22" s="82"/>
      <c r="J22" s="82">
        <v>26000</v>
      </c>
    </row>
    <row r="23" spans="1:10" ht="15.75" thickBot="1">
      <c r="A23" s="110">
        <v>9999</v>
      </c>
      <c r="B23" s="44" t="s">
        <v>35</v>
      </c>
      <c r="C23" s="45"/>
      <c r="D23" s="45"/>
      <c r="E23" s="45"/>
      <c r="F23" s="45"/>
      <c r="G23" s="15"/>
      <c r="H23" s="185"/>
      <c r="I23" s="82"/>
      <c r="J23" s="16">
        <v>284830</v>
      </c>
    </row>
    <row r="24" spans="2:8" ht="15">
      <c r="B24" s="3"/>
      <c r="C24" s="3"/>
      <c r="D24" s="3"/>
      <c r="E24" s="2"/>
      <c r="F24" s="2"/>
      <c r="G24" s="2"/>
      <c r="H24" s="2"/>
    </row>
    <row r="25" spans="1:10" ht="15.75" thickBot="1">
      <c r="A25" s="4"/>
      <c r="B25" s="2" t="s">
        <v>173</v>
      </c>
      <c r="C25" s="2"/>
      <c r="D25" s="2"/>
      <c r="E25" s="2"/>
      <c r="G25" s="2"/>
      <c r="H25" s="2"/>
      <c r="J25" s="4"/>
    </row>
    <row r="26" spans="1:10" ht="15.75" thickBot="1">
      <c r="A26" s="110">
        <v>1000</v>
      </c>
      <c r="B26" s="190" t="s">
        <v>14</v>
      </c>
      <c r="C26" s="191" t="s">
        <v>174</v>
      </c>
      <c r="D26" s="191"/>
      <c r="E26" s="168"/>
      <c r="F26" s="140"/>
      <c r="G26" s="172"/>
      <c r="H26" s="10"/>
      <c r="I26" s="82"/>
      <c r="J26" s="82">
        <v>218245</v>
      </c>
    </row>
    <row r="27" spans="1:10" ht="15.75" thickBot="1">
      <c r="A27" s="15">
        <v>1030</v>
      </c>
      <c r="B27" s="9" t="s">
        <v>175</v>
      </c>
      <c r="C27" s="45"/>
      <c r="D27" s="45"/>
      <c r="E27" s="45"/>
      <c r="F27" s="16"/>
      <c r="G27" s="104"/>
      <c r="H27" s="10"/>
      <c r="I27" s="16"/>
      <c r="J27" s="82">
        <v>58000</v>
      </c>
    </row>
    <row r="28" spans="1:10" ht="15.75" thickBot="1">
      <c r="A28" s="15" t="s">
        <v>33</v>
      </c>
      <c r="B28" s="152" t="s">
        <v>176</v>
      </c>
      <c r="C28" s="152"/>
      <c r="D28" s="152"/>
      <c r="E28" s="152"/>
      <c r="F28" s="158"/>
      <c r="G28" s="158"/>
      <c r="H28" s="152"/>
      <c r="I28" s="82"/>
      <c r="J28" s="16">
        <v>314000</v>
      </c>
    </row>
    <row r="29" spans="1:10" ht="15.75" thickBot="1">
      <c r="A29" s="110">
        <v>9999</v>
      </c>
      <c r="B29" s="44" t="s">
        <v>35</v>
      </c>
      <c r="C29" s="45"/>
      <c r="D29" s="45"/>
      <c r="E29" s="45"/>
      <c r="F29" s="45"/>
      <c r="G29" s="187"/>
      <c r="H29" s="10"/>
      <c r="I29" s="82"/>
      <c r="J29" s="16">
        <v>532245</v>
      </c>
    </row>
    <row r="30" spans="4:8" ht="15">
      <c r="D30" s="1"/>
      <c r="E30" s="2"/>
      <c r="F30" s="2"/>
      <c r="G30" s="1"/>
      <c r="H30" s="2"/>
    </row>
    <row r="31" spans="2:8" ht="15">
      <c r="B31" s="3"/>
      <c r="C31" s="3"/>
      <c r="D31" s="3"/>
      <c r="E31" s="2"/>
      <c r="F31" s="2"/>
      <c r="G31" s="2"/>
      <c r="H31" s="2"/>
    </row>
    <row r="32" spans="2:8" ht="15">
      <c r="B32" s="3"/>
      <c r="C32" s="3"/>
      <c r="D32" s="3"/>
      <c r="E32" s="2"/>
      <c r="F32" s="2"/>
      <c r="G32" s="2"/>
      <c r="H32" s="2"/>
    </row>
    <row r="33" spans="2:10" ht="15.75" thickBot="1">
      <c r="B33" s="2" t="s">
        <v>177</v>
      </c>
      <c r="C33" s="2"/>
      <c r="D33" s="2"/>
      <c r="E33" s="2"/>
      <c r="H33" s="2"/>
      <c r="J33" s="4"/>
    </row>
    <row r="34" spans="1:10" ht="15.75" thickBot="1">
      <c r="A34" s="110">
        <v>5200</v>
      </c>
      <c r="B34" s="9" t="s">
        <v>45</v>
      </c>
      <c r="C34" s="45"/>
      <c r="D34" s="45"/>
      <c r="E34" s="45"/>
      <c r="F34" s="10"/>
      <c r="G34" s="187"/>
      <c r="H34" s="10"/>
      <c r="I34" s="82"/>
      <c r="J34" s="16">
        <v>19500</v>
      </c>
    </row>
    <row r="35" spans="1:10" ht="15.75" thickBot="1">
      <c r="A35" s="110">
        <v>9999</v>
      </c>
      <c r="B35" s="9" t="s">
        <v>35</v>
      </c>
      <c r="C35" s="45"/>
      <c r="D35" s="45"/>
      <c r="E35" s="45"/>
      <c r="F35" s="45"/>
      <c r="G35" s="187"/>
      <c r="H35" s="10"/>
      <c r="I35" s="185"/>
      <c r="J35" s="82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80"/>
  <sheetViews>
    <sheetView tabSelected="1" zoomScalePageLayoutView="0" workbookViewId="0" topLeftCell="A1">
      <selection activeCell="C4" sqref="C4:C5"/>
    </sheetView>
  </sheetViews>
  <sheetFormatPr defaultColWidth="9.140625" defaultRowHeight="15"/>
  <cols>
    <col min="2" max="2" width="55.421875" style="0" customWidth="1"/>
    <col min="4" max="4" width="18.421875" style="0" customWidth="1"/>
    <col min="5" max="5" width="14.8515625" style="0" customWidth="1"/>
    <col min="6" max="6" width="20.140625" style="0" customWidth="1"/>
    <col min="7" max="7" width="12.140625" style="0" customWidth="1"/>
    <col min="8" max="8" width="17.00390625" style="0" customWidth="1"/>
  </cols>
  <sheetData>
    <row r="1" spans="1:8" ht="15">
      <c r="A1" s="254" t="s">
        <v>287</v>
      </c>
      <c r="B1" s="254"/>
      <c r="C1" s="254"/>
      <c r="D1" s="254"/>
      <c r="E1" s="254"/>
      <c r="F1" s="254"/>
      <c r="G1" s="254"/>
      <c r="H1" s="254"/>
    </row>
    <row r="2" spans="1:8" ht="15" customHeight="1">
      <c r="A2" s="277" t="s">
        <v>288</v>
      </c>
      <c r="B2" s="278"/>
      <c r="C2" s="278"/>
      <c r="D2" s="278"/>
      <c r="E2" s="278"/>
      <c r="F2" s="278"/>
      <c r="G2" s="278"/>
      <c r="H2" s="278"/>
    </row>
    <row r="3" spans="1:8" ht="36.75" customHeight="1">
      <c r="A3" s="278"/>
      <c r="B3" s="278"/>
      <c r="C3" s="278"/>
      <c r="D3" s="278"/>
      <c r="E3" s="278"/>
      <c r="F3" s="278"/>
      <c r="G3" s="278"/>
      <c r="H3" s="278"/>
    </row>
    <row r="4" spans="1:8" ht="15" customHeight="1">
      <c r="A4" s="256" t="s">
        <v>251</v>
      </c>
      <c r="B4" s="256" t="s">
        <v>252</v>
      </c>
      <c r="C4" s="256" t="s">
        <v>253</v>
      </c>
      <c r="D4" s="256" t="s">
        <v>254</v>
      </c>
      <c r="E4" s="279" t="s">
        <v>255</v>
      </c>
      <c r="F4" s="280"/>
      <c r="G4" s="280"/>
      <c r="H4" s="281"/>
    </row>
    <row r="5" spans="1:8" ht="63" customHeight="1">
      <c r="A5" s="257"/>
      <c r="B5" s="257"/>
      <c r="C5" s="257"/>
      <c r="D5" s="257"/>
      <c r="E5" s="258" t="s">
        <v>289</v>
      </c>
      <c r="F5" s="258" t="s">
        <v>257</v>
      </c>
      <c r="G5" s="258" t="s">
        <v>290</v>
      </c>
      <c r="H5" s="258" t="s">
        <v>291</v>
      </c>
    </row>
    <row r="6" spans="1:8" ht="15.75" customHeight="1">
      <c r="A6" s="259">
        <v>1</v>
      </c>
      <c r="B6" s="259">
        <v>2</v>
      </c>
      <c r="C6" s="259">
        <v>3</v>
      </c>
      <c r="D6" s="259">
        <v>4</v>
      </c>
      <c r="E6" s="259">
        <v>5</v>
      </c>
      <c r="F6" s="259">
        <v>6</v>
      </c>
      <c r="G6" s="259">
        <v>7</v>
      </c>
      <c r="H6" s="259">
        <v>8</v>
      </c>
    </row>
    <row r="7" spans="1:8" ht="110.25" customHeight="1">
      <c r="A7" s="259"/>
      <c r="B7" s="260" t="s">
        <v>292</v>
      </c>
      <c r="C7" s="259"/>
      <c r="D7" s="261">
        <f>D8+D118+D123</f>
        <v>5499808</v>
      </c>
      <c r="E7" s="261">
        <f>E8+E118+E123</f>
        <v>552600</v>
      </c>
      <c r="F7" s="261">
        <f>F8+F118+F123</f>
        <v>577800</v>
      </c>
      <c r="G7" s="261">
        <f>G8+G118+G123</f>
        <v>4090218</v>
      </c>
      <c r="H7" s="261">
        <f>H8+H118+H123</f>
        <v>279190</v>
      </c>
    </row>
    <row r="8" spans="1:8" ht="15.75">
      <c r="A8" s="262"/>
      <c r="B8" s="262" t="s">
        <v>259</v>
      </c>
      <c r="C8" s="263"/>
      <c r="D8" s="261">
        <f>D9+D47+D99</f>
        <v>3153124</v>
      </c>
      <c r="E8" s="261">
        <f>E9+E47+E99</f>
        <v>524970</v>
      </c>
      <c r="F8" s="261">
        <f>F9+F47+F99</f>
        <v>548910</v>
      </c>
      <c r="G8" s="261">
        <f>G9+G47+G99</f>
        <v>1991728</v>
      </c>
      <c r="H8" s="261">
        <f>H9+H47+H99</f>
        <v>87516</v>
      </c>
    </row>
    <row r="9" spans="1:8" ht="63" customHeight="1">
      <c r="A9" s="260"/>
      <c r="B9" s="260" t="s">
        <v>260</v>
      </c>
      <c r="C9" s="264"/>
      <c r="D9" s="261">
        <f>D10+D16+D18+D29+D36</f>
        <v>2434757</v>
      </c>
      <c r="E9" s="261">
        <f>E10+E16+E18+E29+E36</f>
        <v>524970</v>
      </c>
      <c r="F9" s="261">
        <f>F10+F16+F18+F29+F36</f>
        <v>548910</v>
      </c>
      <c r="G9" s="261">
        <f>G10+G16+G18+G29+G36</f>
        <v>1336969</v>
      </c>
      <c r="H9" s="261">
        <f>H10+H16+H18+H29+H36</f>
        <v>23908</v>
      </c>
    </row>
    <row r="10" spans="1:8" ht="31.5" customHeight="1">
      <c r="A10" s="260"/>
      <c r="B10" s="260" t="s">
        <v>261</v>
      </c>
      <c r="C10" s="264"/>
      <c r="D10" s="261">
        <f>D11+D12+D13+D14+D15</f>
        <v>116500</v>
      </c>
      <c r="E10" s="261">
        <f>E11+E12+E13+E14+E15</f>
        <v>0</v>
      </c>
      <c r="F10" s="261">
        <f>F11+F12+F13+F14+F15</f>
        <v>32000</v>
      </c>
      <c r="G10" s="261">
        <f>G11+G12+G13+G14+G15</f>
        <v>77577</v>
      </c>
      <c r="H10" s="261">
        <f>H11+H12+H13+H14+H15</f>
        <v>6923</v>
      </c>
    </row>
    <row r="11" spans="1:8" ht="47.25" customHeight="1">
      <c r="A11" s="265">
        <v>1</v>
      </c>
      <c r="B11" s="266" t="s">
        <v>262</v>
      </c>
      <c r="C11" s="259" t="s">
        <v>263</v>
      </c>
      <c r="D11" s="261">
        <f aca="true" t="shared" si="0" ref="D11:D60">E11+F11+G11+H11</f>
        <v>16000</v>
      </c>
      <c r="E11" s="261"/>
      <c r="F11" s="267">
        <v>12000</v>
      </c>
      <c r="G11" s="272">
        <v>4000</v>
      </c>
      <c r="H11" s="261"/>
    </row>
    <row r="12" spans="1:8" ht="31.5" customHeight="1">
      <c r="A12" s="265">
        <v>2</v>
      </c>
      <c r="B12" s="266" t="s">
        <v>264</v>
      </c>
      <c r="C12" s="259" t="s">
        <v>263</v>
      </c>
      <c r="D12" s="261">
        <f t="shared" si="0"/>
        <v>29000</v>
      </c>
      <c r="E12" s="261"/>
      <c r="F12" s="267">
        <v>20000</v>
      </c>
      <c r="G12" s="272">
        <v>5200</v>
      </c>
      <c r="H12" s="272">
        <v>3800</v>
      </c>
    </row>
    <row r="13" spans="1:8" ht="63" customHeight="1">
      <c r="A13" s="265">
        <v>3</v>
      </c>
      <c r="B13" s="271" t="s">
        <v>293</v>
      </c>
      <c r="C13" s="259" t="s">
        <v>263</v>
      </c>
      <c r="D13" s="261">
        <f t="shared" si="0"/>
        <v>20000</v>
      </c>
      <c r="E13" s="261"/>
      <c r="F13" s="272"/>
      <c r="G13" s="272">
        <v>20000</v>
      </c>
      <c r="H13" s="261"/>
    </row>
    <row r="14" spans="1:8" ht="78.75" customHeight="1">
      <c r="A14" s="265">
        <v>4</v>
      </c>
      <c r="B14" s="266" t="s">
        <v>294</v>
      </c>
      <c r="C14" s="259" t="s">
        <v>263</v>
      </c>
      <c r="D14" s="261">
        <f t="shared" si="0"/>
        <v>30800</v>
      </c>
      <c r="E14" s="261"/>
      <c r="F14" s="261"/>
      <c r="G14" s="272">
        <v>27677</v>
      </c>
      <c r="H14" s="272">
        <v>3123</v>
      </c>
    </row>
    <row r="15" spans="1:8" ht="31.5" customHeight="1">
      <c r="A15" s="265">
        <v>5</v>
      </c>
      <c r="B15" s="266" t="s">
        <v>295</v>
      </c>
      <c r="C15" s="259" t="s">
        <v>263</v>
      </c>
      <c r="D15" s="261">
        <f t="shared" si="0"/>
        <v>20700</v>
      </c>
      <c r="E15" s="261"/>
      <c r="F15" s="261"/>
      <c r="G15" s="272">
        <v>20700</v>
      </c>
      <c r="H15" s="272"/>
    </row>
    <row r="16" spans="1:8" ht="78.75" customHeight="1">
      <c r="A16" s="265"/>
      <c r="B16" s="282" t="s">
        <v>296</v>
      </c>
      <c r="C16" s="259"/>
      <c r="D16" s="261">
        <f>D17</f>
        <v>932747</v>
      </c>
      <c r="E16" s="261">
        <f>E17</f>
        <v>0</v>
      </c>
      <c r="F16" s="261">
        <f>F17</f>
        <v>0</v>
      </c>
      <c r="G16" s="261">
        <f>G17</f>
        <v>932747</v>
      </c>
      <c r="H16" s="261">
        <f>H17</f>
        <v>0</v>
      </c>
    </row>
    <row r="17" spans="1:8" ht="78.75" customHeight="1">
      <c r="A17" s="265">
        <v>1</v>
      </c>
      <c r="B17" s="266" t="s">
        <v>297</v>
      </c>
      <c r="C17" s="259" t="s">
        <v>263</v>
      </c>
      <c r="D17" s="261">
        <f>E17+F17+G17+H17</f>
        <v>932747</v>
      </c>
      <c r="E17" s="261"/>
      <c r="F17" s="274"/>
      <c r="G17" s="272">
        <v>932747</v>
      </c>
      <c r="H17" s="272"/>
    </row>
    <row r="18" spans="1:8" ht="94.5" customHeight="1">
      <c r="A18" s="260"/>
      <c r="B18" s="268" t="s">
        <v>265</v>
      </c>
      <c r="C18" s="264"/>
      <c r="D18" s="261">
        <f>D19+D20+D21+D22+D23+D24+D25+D26+D27+D28</f>
        <v>282300</v>
      </c>
      <c r="E18" s="261">
        <f>E19+E20+E21+E22+E23+E24+E25+E26+E27+E28</f>
        <v>0</v>
      </c>
      <c r="F18" s="261">
        <f>F19+F20+F21+F22+F23+F24+F25+F26+F27+F28</f>
        <v>255515</v>
      </c>
      <c r="G18" s="261">
        <f>G19+G20+G21+G22+G23+G24+G25+G26+G27+G28</f>
        <v>11000</v>
      </c>
      <c r="H18" s="261">
        <f>H19+H20+H21+H22+H23+H24+H25+H26+H27+H28</f>
        <v>15785</v>
      </c>
    </row>
    <row r="19" spans="1:8" ht="78.75" customHeight="1">
      <c r="A19" s="259">
        <v>1</v>
      </c>
      <c r="B19" s="266" t="s">
        <v>266</v>
      </c>
      <c r="C19" s="259" t="s">
        <v>263</v>
      </c>
      <c r="D19" s="261">
        <f t="shared" si="0"/>
        <v>14000</v>
      </c>
      <c r="E19" s="261"/>
      <c r="F19" s="269">
        <v>14000</v>
      </c>
      <c r="G19" s="261"/>
      <c r="H19" s="261"/>
    </row>
    <row r="20" spans="1:8" ht="94.5" customHeight="1">
      <c r="A20" s="259">
        <v>2</v>
      </c>
      <c r="B20" s="266" t="s">
        <v>267</v>
      </c>
      <c r="C20" s="259" t="s">
        <v>263</v>
      </c>
      <c r="D20" s="261">
        <f t="shared" si="0"/>
        <v>20000</v>
      </c>
      <c r="E20" s="261"/>
      <c r="F20" s="269">
        <v>20000</v>
      </c>
      <c r="G20" s="261"/>
      <c r="H20" s="261"/>
    </row>
    <row r="21" spans="1:8" ht="63" customHeight="1">
      <c r="A21" s="259">
        <v>3</v>
      </c>
      <c r="B21" s="266" t="s">
        <v>268</v>
      </c>
      <c r="C21" s="259" t="s">
        <v>263</v>
      </c>
      <c r="D21" s="261">
        <f t="shared" si="0"/>
        <v>18000</v>
      </c>
      <c r="E21" s="261"/>
      <c r="F21" s="269">
        <v>18000</v>
      </c>
      <c r="G21" s="261"/>
      <c r="H21" s="261"/>
    </row>
    <row r="22" spans="1:8" ht="31.5">
      <c r="A22" s="259">
        <v>4</v>
      </c>
      <c r="B22" s="266" t="s">
        <v>269</v>
      </c>
      <c r="C22" s="259" t="s">
        <v>263</v>
      </c>
      <c r="D22" s="261">
        <f t="shared" si="0"/>
        <v>67500</v>
      </c>
      <c r="E22" s="261"/>
      <c r="F22" s="270">
        <v>67500</v>
      </c>
      <c r="G22" s="261"/>
      <c r="H22" s="261"/>
    </row>
    <row r="23" spans="1:8" ht="78.75" customHeight="1">
      <c r="A23" s="259">
        <v>5</v>
      </c>
      <c r="B23" s="266" t="s">
        <v>270</v>
      </c>
      <c r="C23" s="259" t="s">
        <v>263</v>
      </c>
      <c r="D23" s="261">
        <f t="shared" si="0"/>
        <v>60000</v>
      </c>
      <c r="E23" s="261"/>
      <c r="F23" s="269">
        <v>49750</v>
      </c>
      <c r="G23" s="261"/>
      <c r="H23" s="272">
        <v>10250</v>
      </c>
    </row>
    <row r="24" spans="1:8" ht="31.5">
      <c r="A24" s="259">
        <v>6</v>
      </c>
      <c r="B24" s="266" t="s">
        <v>271</v>
      </c>
      <c r="C24" s="259" t="s">
        <v>263</v>
      </c>
      <c r="D24" s="261">
        <f t="shared" si="0"/>
        <v>30000</v>
      </c>
      <c r="E24" s="261"/>
      <c r="F24" s="269">
        <v>27595</v>
      </c>
      <c r="G24" s="261"/>
      <c r="H24" s="272">
        <v>2405</v>
      </c>
    </row>
    <row r="25" spans="1:8" ht="31.5" customHeight="1">
      <c r="A25" s="259">
        <v>7</v>
      </c>
      <c r="B25" s="271" t="s">
        <v>272</v>
      </c>
      <c r="C25" s="259" t="s">
        <v>263</v>
      </c>
      <c r="D25" s="261">
        <f t="shared" si="0"/>
        <v>25000</v>
      </c>
      <c r="E25" s="261"/>
      <c r="F25" s="269">
        <v>25000</v>
      </c>
      <c r="G25" s="261"/>
      <c r="H25" s="272"/>
    </row>
    <row r="26" spans="1:8" ht="204.75" customHeight="1">
      <c r="A26" s="259">
        <v>8</v>
      </c>
      <c r="B26" s="266" t="s">
        <v>273</v>
      </c>
      <c r="C26" s="259" t="s">
        <v>263</v>
      </c>
      <c r="D26" s="261">
        <f t="shared" si="0"/>
        <v>20000</v>
      </c>
      <c r="E26" s="272"/>
      <c r="F26" s="272">
        <v>19000</v>
      </c>
      <c r="G26" s="270">
        <v>1000</v>
      </c>
      <c r="H26" s="272"/>
    </row>
    <row r="27" spans="1:8" ht="157.5" customHeight="1">
      <c r="A27" s="265">
        <v>9</v>
      </c>
      <c r="B27" s="271" t="s">
        <v>274</v>
      </c>
      <c r="C27" s="259" t="s">
        <v>263</v>
      </c>
      <c r="D27" s="261">
        <f t="shared" si="0"/>
        <v>17800</v>
      </c>
      <c r="E27" s="272"/>
      <c r="F27" s="272">
        <v>14670</v>
      </c>
      <c r="G27" s="272"/>
      <c r="H27" s="272">
        <v>3130</v>
      </c>
    </row>
    <row r="28" spans="1:8" ht="141.75" customHeight="1">
      <c r="A28" s="265">
        <v>10</v>
      </c>
      <c r="B28" s="266" t="s">
        <v>298</v>
      </c>
      <c r="C28" s="259" t="s">
        <v>263</v>
      </c>
      <c r="D28" s="261">
        <f>E28+F28+G28+H28</f>
        <v>10000</v>
      </c>
      <c r="E28" s="272"/>
      <c r="F28" s="272"/>
      <c r="G28" s="272">
        <v>10000</v>
      </c>
      <c r="H28" s="272"/>
    </row>
    <row r="29" spans="1:8" ht="157.5" customHeight="1">
      <c r="A29" s="260"/>
      <c r="B29" s="268" t="s">
        <v>299</v>
      </c>
      <c r="C29" s="264"/>
      <c r="D29" s="261">
        <f>D30+D31+D32+D33+D34+D35</f>
        <v>157700</v>
      </c>
      <c r="E29" s="261">
        <f>E30+E31+E32+E33+E34+E35</f>
        <v>0</v>
      </c>
      <c r="F29" s="261">
        <f>F30+F31+F32+F33+F34+F35</f>
        <v>0</v>
      </c>
      <c r="G29" s="261">
        <f>G30+G31+G32+G33+G34+G35</f>
        <v>156500</v>
      </c>
      <c r="H29" s="261">
        <f>H30+H31+H32+H33+H34+H35</f>
        <v>1200</v>
      </c>
    </row>
    <row r="30" spans="1:8" ht="157.5" customHeight="1">
      <c r="A30" s="265">
        <v>1</v>
      </c>
      <c r="B30" s="271" t="s">
        <v>300</v>
      </c>
      <c r="C30" s="259" t="s">
        <v>263</v>
      </c>
      <c r="D30" s="261">
        <f t="shared" si="0"/>
        <v>16200</v>
      </c>
      <c r="E30" s="272"/>
      <c r="F30" s="272"/>
      <c r="G30" s="272">
        <v>15000</v>
      </c>
      <c r="H30" s="272">
        <v>1200</v>
      </c>
    </row>
    <row r="31" spans="1:8" ht="267.75" customHeight="1">
      <c r="A31" s="265">
        <v>2</v>
      </c>
      <c r="B31" s="271" t="s">
        <v>301</v>
      </c>
      <c r="C31" s="259" t="s">
        <v>263</v>
      </c>
      <c r="D31" s="261">
        <f t="shared" si="0"/>
        <v>21000</v>
      </c>
      <c r="E31" s="272"/>
      <c r="F31" s="272"/>
      <c r="G31" s="272">
        <v>21000</v>
      </c>
      <c r="H31" s="272"/>
    </row>
    <row r="32" spans="1:8" ht="362.25" customHeight="1">
      <c r="A32" s="265">
        <v>3</v>
      </c>
      <c r="B32" s="271" t="s">
        <v>302</v>
      </c>
      <c r="C32" s="259" t="s">
        <v>263</v>
      </c>
      <c r="D32" s="261">
        <f t="shared" si="0"/>
        <v>19500</v>
      </c>
      <c r="E32" s="272"/>
      <c r="F32" s="272"/>
      <c r="G32" s="272">
        <v>19500</v>
      </c>
      <c r="H32" s="272"/>
    </row>
    <row r="33" spans="1:8" ht="173.25" customHeight="1">
      <c r="A33" s="265">
        <v>4</v>
      </c>
      <c r="B33" s="271" t="s">
        <v>303</v>
      </c>
      <c r="C33" s="259" t="s">
        <v>263</v>
      </c>
      <c r="D33" s="261">
        <f t="shared" si="0"/>
        <v>25500</v>
      </c>
      <c r="E33" s="272"/>
      <c r="F33" s="272"/>
      <c r="G33" s="272">
        <v>25500</v>
      </c>
      <c r="H33" s="272"/>
    </row>
    <row r="34" spans="1:8" ht="315" customHeight="1">
      <c r="A34" s="265">
        <v>5</v>
      </c>
      <c r="B34" s="271" t="s">
        <v>304</v>
      </c>
      <c r="C34" s="259" t="s">
        <v>263</v>
      </c>
      <c r="D34" s="261">
        <f t="shared" si="0"/>
        <v>49500</v>
      </c>
      <c r="E34" s="272"/>
      <c r="F34" s="272"/>
      <c r="G34" s="272">
        <v>49500</v>
      </c>
      <c r="H34" s="272"/>
    </row>
    <row r="35" spans="1:8" ht="173.25" customHeight="1">
      <c r="A35" s="265">
        <v>6</v>
      </c>
      <c r="B35" s="271" t="s">
        <v>305</v>
      </c>
      <c r="C35" s="259" t="s">
        <v>263</v>
      </c>
      <c r="D35" s="261">
        <f t="shared" si="0"/>
        <v>26000</v>
      </c>
      <c r="E35" s="272"/>
      <c r="F35" s="272"/>
      <c r="G35" s="272">
        <v>26000</v>
      </c>
      <c r="H35" s="272"/>
    </row>
    <row r="36" spans="1:8" ht="15.75">
      <c r="A36" s="273"/>
      <c r="B36" s="268" t="s">
        <v>275</v>
      </c>
      <c r="C36" s="264"/>
      <c r="D36" s="261">
        <f>D37+D38+D39+D40+D41+D42+D43+D44+D45+D46</f>
        <v>945510</v>
      </c>
      <c r="E36" s="261">
        <f>E37+E38+E39+E40+E41+E42+E43+E44+E45+E46</f>
        <v>524970</v>
      </c>
      <c r="F36" s="261">
        <f>F37+F38+F39+F40+F41+F42+F43+F44+F45+F46</f>
        <v>261395</v>
      </c>
      <c r="G36" s="261">
        <f>G37+G38+G39+G40+G41+G42+G43+G44+G45+G46</f>
        <v>159145</v>
      </c>
      <c r="H36" s="261">
        <f>H37+H38+H39+H40+H41+H42+H43+H44+H45+H46</f>
        <v>0</v>
      </c>
    </row>
    <row r="37" spans="1:8" ht="47.25" customHeight="1">
      <c r="A37" s="274">
        <v>1</v>
      </c>
      <c r="B37" s="266" t="s">
        <v>276</v>
      </c>
      <c r="C37" s="259" t="s">
        <v>263</v>
      </c>
      <c r="D37" s="261">
        <f t="shared" si="0"/>
        <v>200000</v>
      </c>
      <c r="E37" s="272">
        <v>200000</v>
      </c>
      <c r="F37" s="272"/>
      <c r="G37" s="272"/>
      <c r="H37" s="272"/>
    </row>
    <row r="38" spans="1:8" ht="41.25" customHeight="1">
      <c r="A38" s="274">
        <v>2</v>
      </c>
      <c r="B38" s="266" t="s">
        <v>277</v>
      </c>
      <c r="C38" s="259" t="s">
        <v>263</v>
      </c>
      <c r="D38" s="261">
        <f t="shared" si="0"/>
        <v>220000</v>
      </c>
      <c r="E38" s="272">
        <v>220000</v>
      </c>
      <c r="F38" s="272"/>
      <c r="G38" s="272"/>
      <c r="H38" s="272"/>
    </row>
    <row r="39" spans="1:8" ht="157.5" customHeight="1">
      <c r="A39" s="274">
        <v>3</v>
      </c>
      <c r="B39" s="266" t="s">
        <v>278</v>
      </c>
      <c r="C39" s="259" t="s">
        <v>263</v>
      </c>
      <c r="D39" s="261">
        <f t="shared" si="0"/>
        <v>150000</v>
      </c>
      <c r="E39" s="272">
        <v>104970</v>
      </c>
      <c r="F39" s="272">
        <v>45030</v>
      </c>
      <c r="G39" s="272"/>
      <c r="H39" s="272"/>
    </row>
    <row r="40" spans="1:8" ht="315" customHeight="1">
      <c r="A40" s="274">
        <v>4</v>
      </c>
      <c r="B40" s="266" t="s">
        <v>279</v>
      </c>
      <c r="C40" s="259" t="s">
        <v>263</v>
      </c>
      <c r="D40" s="261">
        <f t="shared" si="0"/>
        <v>55400</v>
      </c>
      <c r="E40" s="272"/>
      <c r="F40" s="272">
        <v>27500</v>
      </c>
      <c r="G40" s="272">
        <v>27900</v>
      </c>
      <c r="H40" s="272"/>
    </row>
    <row r="41" spans="1:8" ht="78.75">
      <c r="A41" s="274">
        <v>5</v>
      </c>
      <c r="B41" s="266" t="s">
        <v>280</v>
      </c>
      <c r="C41" s="259" t="s">
        <v>263</v>
      </c>
      <c r="D41" s="261">
        <f t="shared" si="0"/>
        <v>124000</v>
      </c>
      <c r="E41" s="272"/>
      <c r="F41" s="272">
        <v>34000</v>
      </c>
      <c r="G41" s="272">
        <v>90000</v>
      </c>
      <c r="H41" s="272"/>
    </row>
    <row r="42" spans="1:8" ht="110.25">
      <c r="A42" s="274">
        <v>6</v>
      </c>
      <c r="B42" s="266" t="s">
        <v>281</v>
      </c>
      <c r="C42" s="259" t="s">
        <v>263</v>
      </c>
      <c r="D42" s="261">
        <f t="shared" si="0"/>
        <v>100000</v>
      </c>
      <c r="E42" s="272"/>
      <c r="F42" s="272">
        <v>58755</v>
      </c>
      <c r="G42" s="272">
        <v>41245</v>
      </c>
      <c r="H42" s="272"/>
    </row>
    <row r="43" spans="1:8" ht="173.25">
      <c r="A43" s="274">
        <v>7</v>
      </c>
      <c r="B43" s="275" t="s">
        <v>282</v>
      </c>
      <c r="C43" s="259" t="s">
        <v>263</v>
      </c>
      <c r="D43" s="261">
        <f t="shared" si="0"/>
        <v>50000</v>
      </c>
      <c r="E43" s="272"/>
      <c r="F43" s="272">
        <v>50000</v>
      </c>
      <c r="G43" s="272"/>
      <c r="H43" s="272"/>
    </row>
    <row r="44" spans="1:8" ht="78.75">
      <c r="A44" s="274">
        <v>8</v>
      </c>
      <c r="B44" s="266" t="s">
        <v>283</v>
      </c>
      <c r="C44" s="259" t="s">
        <v>263</v>
      </c>
      <c r="D44" s="261">
        <f t="shared" si="0"/>
        <v>10000</v>
      </c>
      <c r="E44" s="272"/>
      <c r="F44" s="272">
        <v>10000</v>
      </c>
      <c r="G44" s="272"/>
      <c r="H44" s="272"/>
    </row>
    <row r="45" spans="1:8" ht="157.5">
      <c r="A45" s="274">
        <v>9</v>
      </c>
      <c r="B45" s="266" t="s">
        <v>284</v>
      </c>
      <c r="C45" s="259" t="s">
        <v>263</v>
      </c>
      <c r="D45" s="261">
        <f t="shared" si="0"/>
        <v>21110</v>
      </c>
      <c r="E45" s="272"/>
      <c r="F45" s="272">
        <v>21110</v>
      </c>
      <c r="G45" s="272"/>
      <c r="H45" s="272"/>
    </row>
    <row r="46" spans="1:8" ht="94.5">
      <c r="A46" s="274">
        <v>10</v>
      </c>
      <c r="B46" s="266" t="s">
        <v>285</v>
      </c>
      <c r="C46" s="259" t="s">
        <v>263</v>
      </c>
      <c r="D46" s="261">
        <f t="shared" si="0"/>
        <v>15000</v>
      </c>
      <c r="E46" s="272"/>
      <c r="F46" s="272">
        <v>15000</v>
      </c>
      <c r="G46" s="272"/>
      <c r="H46" s="272"/>
    </row>
    <row r="47" spans="1:8" ht="47.25">
      <c r="A47" s="273"/>
      <c r="B47" s="268" t="s">
        <v>306</v>
      </c>
      <c r="C47" s="259"/>
      <c r="D47" s="261">
        <f>D48+D61+D63+D69</f>
        <v>334996</v>
      </c>
      <c r="E47" s="261">
        <f>E48+E61+E63+E69</f>
        <v>0</v>
      </c>
      <c r="F47" s="261">
        <f>F48+F61+F63+F69</f>
        <v>0</v>
      </c>
      <c r="G47" s="261">
        <f>G48+G61+G63+G69</f>
        <v>286860</v>
      </c>
      <c r="H47" s="261">
        <f>H48+H61+H63+H69</f>
        <v>48136</v>
      </c>
    </row>
    <row r="48" spans="1:8" ht="15.75">
      <c r="A48" s="273"/>
      <c r="B48" s="268" t="s">
        <v>307</v>
      </c>
      <c r="C48" s="259"/>
      <c r="D48" s="261">
        <f>D49+D50+D51+D52+D53+D54+D55+D56+D57+D58+D59+D60</f>
        <v>35843</v>
      </c>
      <c r="E48" s="261">
        <f>E49+E50+E51+E52+E53+E54+E55+E56+E57+E58+E59+E60</f>
        <v>0</v>
      </c>
      <c r="F48" s="261">
        <f>F49+F50+F51+F52+F53+F54+F55+F56+F57+F58+F59+F60</f>
        <v>0</v>
      </c>
      <c r="G48" s="261">
        <f>G49+G50+G51+G52+G53+G54+G55+G56+G57+G58+G59+G60</f>
        <v>23000</v>
      </c>
      <c r="H48" s="261">
        <f>H49+H50+H51+H52+H53+H54+H55+H56+H57+H58+H59+H60</f>
        <v>12843</v>
      </c>
    </row>
    <row r="49" spans="1:8" ht="47.25">
      <c r="A49" s="265">
        <v>1</v>
      </c>
      <c r="B49" s="275" t="s">
        <v>308</v>
      </c>
      <c r="C49" s="259" t="s">
        <v>263</v>
      </c>
      <c r="D49" s="261">
        <f t="shared" si="0"/>
        <v>5000</v>
      </c>
      <c r="E49" s="261"/>
      <c r="F49" s="261"/>
      <c r="G49" s="272">
        <v>5000</v>
      </c>
      <c r="H49" s="261"/>
    </row>
    <row r="50" spans="1:8" ht="31.5">
      <c r="A50" s="265">
        <v>2</v>
      </c>
      <c r="B50" s="275" t="s">
        <v>309</v>
      </c>
      <c r="C50" s="259" t="s">
        <v>263</v>
      </c>
      <c r="D50" s="261">
        <f t="shared" si="0"/>
        <v>5000</v>
      </c>
      <c r="E50" s="261"/>
      <c r="F50" s="261"/>
      <c r="G50" s="272">
        <v>5000</v>
      </c>
      <c r="H50" s="261"/>
    </row>
    <row r="51" spans="1:8" ht="31.5">
      <c r="A51" s="265">
        <v>3</v>
      </c>
      <c r="B51" s="275" t="s">
        <v>310</v>
      </c>
      <c r="C51" s="259" t="s">
        <v>263</v>
      </c>
      <c r="D51" s="261">
        <f t="shared" si="0"/>
        <v>1300</v>
      </c>
      <c r="E51" s="272"/>
      <c r="F51" s="272"/>
      <c r="G51" s="272"/>
      <c r="H51" s="272">
        <v>1300</v>
      </c>
    </row>
    <row r="52" spans="1:8" ht="31.5">
      <c r="A52" s="265">
        <v>4</v>
      </c>
      <c r="B52" s="275" t="s">
        <v>311</v>
      </c>
      <c r="C52" s="259" t="s">
        <v>263</v>
      </c>
      <c r="D52" s="261">
        <f t="shared" si="0"/>
        <v>1200</v>
      </c>
      <c r="E52" s="272"/>
      <c r="F52" s="272"/>
      <c r="G52" s="272"/>
      <c r="H52" s="272">
        <v>1200</v>
      </c>
    </row>
    <row r="53" spans="1:8" ht="31.5">
      <c r="A53" s="265">
        <v>5</v>
      </c>
      <c r="B53" s="275" t="s">
        <v>312</v>
      </c>
      <c r="C53" s="259" t="s">
        <v>263</v>
      </c>
      <c r="D53" s="261">
        <f t="shared" si="0"/>
        <v>1404</v>
      </c>
      <c r="E53" s="272"/>
      <c r="F53" s="272"/>
      <c r="G53" s="272"/>
      <c r="H53" s="272">
        <v>1404</v>
      </c>
    </row>
    <row r="54" spans="1:8" ht="31.5">
      <c r="A54" s="265">
        <v>6</v>
      </c>
      <c r="B54" s="275" t="s">
        <v>313</v>
      </c>
      <c r="C54" s="259" t="s">
        <v>263</v>
      </c>
      <c r="D54" s="261">
        <f t="shared" si="0"/>
        <v>3700</v>
      </c>
      <c r="E54" s="272"/>
      <c r="F54" s="272"/>
      <c r="G54" s="272"/>
      <c r="H54" s="272">
        <v>3700</v>
      </c>
    </row>
    <row r="55" spans="1:8" ht="31.5">
      <c r="A55" s="265">
        <v>7</v>
      </c>
      <c r="B55" s="275" t="s">
        <v>314</v>
      </c>
      <c r="C55" s="259" t="s">
        <v>263</v>
      </c>
      <c r="D55" s="261">
        <f t="shared" si="0"/>
        <v>1500</v>
      </c>
      <c r="E55" s="272"/>
      <c r="F55" s="272"/>
      <c r="G55" s="272"/>
      <c r="H55" s="272">
        <v>1500</v>
      </c>
    </row>
    <row r="56" spans="1:8" ht="31.5">
      <c r="A56" s="265">
        <v>8</v>
      </c>
      <c r="B56" s="275" t="s">
        <v>315</v>
      </c>
      <c r="C56" s="259" t="s">
        <v>263</v>
      </c>
      <c r="D56" s="261">
        <f t="shared" si="0"/>
        <v>1600</v>
      </c>
      <c r="E56" s="272"/>
      <c r="F56" s="272"/>
      <c r="G56" s="272"/>
      <c r="H56" s="272">
        <v>1600</v>
      </c>
    </row>
    <row r="57" spans="1:8" ht="31.5">
      <c r="A57" s="265">
        <v>9</v>
      </c>
      <c r="B57" s="275" t="s">
        <v>316</v>
      </c>
      <c r="C57" s="259" t="s">
        <v>263</v>
      </c>
      <c r="D57" s="261">
        <f t="shared" si="0"/>
        <v>839</v>
      </c>
      <c r="E57" s="272"/>
      <c r="F57" s="272"/>
      <c r="G57" s="272"/>
      <c r="H57" s="272">
        <v>839</v>
      </c>
    </row>
    <row r="58" spans="1:8" ht="31.5">
      <c r="A58" s="265">
        <v>10</v>
      </c>
      <c r="B58" s="275" t="s">
        <v>317</v>
      </c>
      <c r="C58" s="259" t="s">
        <v>263</v>
      </c>
      <c r="D58" s="261">
        <f t="shared" si="0"/>
        <v>1300</v>
      </c>
      <c r="E58" s="272"/>
      <c r="F58" s="272"/>
      <c r="G58" s="272"/>
      <c r="H58" s="272">
        <v>1300</v>
      </c>
    </row>
    <row r="59" spans="1:8" ht="31.5">
      <c r="A59" s="265">
        <v>11</v>
      </c>
      <c r="B59" s="275" t="s">
        <v>318</v>
      </c>
      <c r="C59" s="259" t="s">
        <v>263</v>
      </c>
      <c r="D59" s="261">
        <f t="shared" si="0"/>
        <v>6000</v>
      </c>
      <c r="E59" s="272"/>
      <c r="F59" s="272"/>
      <c r="G59" s="272">
        <v>6000</v>
      </c>
      <c r="H59" s="272"/>
    </row>
    <row r="60" spans="1:8" ht="31.5">
      <c r="A60" s="265">
        <v>12</v>
      </c>
      <c r="B60" s="275" t="s">
        <v>319</v>
      </c>
      <c r="C60" s="259" t="s">
        <v>263</v>
      </c>
      <c r="D60" s="261">
        <f t="shared" si="0"/>
        <v>7000</v>
      </c>
      <c r="E60" s="272"/>
      <c r="F60" s="272"/>
      <c r="G60" s="272">
        <v>7000</v>
      </c>
      <c r="H60" s="272"/>
    </row>
    <row r="61" spans="1:8" ht="15.75">
      <c r="A61" s="265"/>
      <c r="B61" s="283" t="s">
        <v>296</v>
      </c>
      <c r="C61" s="259"/>
      <c r="D61" s="261">
        <f>D62</f>
        <v>30000</v>
      </c>
      <c r="E61" s="261">
        <f>E62</f>
        <v>0</v>
      </c>
      <c r="F61" s="261">
        <f>F62</f>
        <v>0</v>
      </c>
      <c r="G61" s="261">
        <f>G62</f>
        <v>30000</v>
      </c>
      <c r="H61" s="261">
        <f>H62</f>
        <v>0</v>
      </c>
    </row>
    <row r="62" spans="1:8" ht="157.5">
      <c r="A62" s="265">
        <v>1</v>
      </c>
      <c r="B62" s="266" t="s">
        <v>320</v>
      </c>
      <c r="C62" s="259" t="s">
        <v>263</v>
      </c>
      <c r="D62" s="261">
        <v>30000</v>
      </c>
      <c r="E62" s="272"/>
      <c r="F62" s="272"/>
      <c r="G62" s="272">
        <v>30000</v>
      </c>
      <c r="H62" s="272"/>
    </row>
    <row r="63" spans="1:8" ht="15.75">
      <c r="A63" s="265"/>
      <c r="B63" s="276" t="s">
        <v>321</v>
      </c>
      <c r="C63" s="259"/>
      <c r="D63" s="261">
        <f>D64+D65+D66+D67+D68</f>
        <v>52500</v>
      </c>
      <c r="E63" s="261">
        <f>E64+E65+E66+E67+E68</f>
        <v>0</v>
      </c>
      <c r="F63" s="261">
        <f>F64+F65+F66+F67+F68</f>
        <v>0</v>
      </c>
      <c r="G63" s="261">
        <f>G64+G65+G66+G67+G68</f>
        <v>52500</v>
      </c>
      <c r="H63" s="261">
        <f>H64+H65+H66+H67+H68</f>
        <v>0</v>
      </c>
    </row>
    <row r="64" spans="1:8" ht="15.75">
      <c r="A64" s="265">
        <v>1</v>
      </c>
      <c r="B64" s="271" t="s">
        <v>322</v>
      </c>
      <c r="C64" s="259" t="s">
        <v>263</v>
      </c>
      <c r="D64" s="261">
        <f aca="true" t="shared" si="1" ref="D64:D130">E64+F64+G64+H64</f>
        <v>15000</v>
      </c>
      <c r="E64" s="272"/>
      <c r="F64" s="272"/>
      <c r="G64" s="272">
        <v>15000</v>
      </c>
      <c r="H64" s="261"/>
    </row>
    <row r="65" spans="1:8" ht="15.75">
      <c r="A65" s="265">
        <v>2</v>
      </c>
      <c r="B65" s="271" t="s">
        <v>323</v>
      </c>
      <c r="C65" s="259" t="s">
        <v>263</v>
      </c>
      <c r="D65" s="261">
        <f t="shared" si="1"/>
        <v>4000</v>
      </c>
      <c r="E65" s="272"/>
      <c r="F65" s="272"/>
      <c r="G65" s="272">
        <v>4000</v>
      </c>
      <c r="H65" s="261"/>
    </row>
    <row r="66" spans="1:8" ht="15.75">
      <c r="A66" s="265">
        <v>3</v>
      </c>
      <c r="B66" s="271" t="s">
        <v>324</v>
      </c>
      <c r="C66" s="259" t="s">
        <v>263</v>
      </c>
      <c r="D66" s="261">
        <f t="shared" si="1"/>
        <v>5000</v>
      </c>
      <c r="E66" s="272"/>
      <c r="F66" s="272"/>
      <c r="G66" s="272">
        <v>5000</v>
      </c>
      <c r="H66" s="261"/>
    </row>
    <row r="67" spans="1:8" ht="15.75">
      <c r="A67" s="265">
        <v>4</v>
      </c>
      <c r="B67" s="271" t="s">
        <v>325</v>
      </c>
      <c r="C67" s="259" t="s">
        <v>263</v>
      </c>
      <c r="D67" s="261">
        <f t="shared" si="1"/>
        <v>3500</v>
      </c>
      <c r="E67" s="272"/>
      <c r="F67" s="272"/>
      <c r="G67" s="272">
        <v>3500</v>
      </c>
      <c r="H67" s="261"/>
    </row>
    <row r="68" spans="1:8" ht="15.75">
      <c r="A68" s="265">
        <v>5</v>
      </c>
      <c r="B68" s="271" t="s">
        <v>326</v>
      </c>
      <c r="C68" s="259" t="s">
        <v>263</v>
      </c>
      <c r="D68" s="261">
        <f t="shared" si="1"/>
        <v>25000</v>
      </c>
      <c r="E68" s="272"/>
      <c r="F68" s="272"/>
      <c r="G68" s="272">
        <v>25000</v>
      </c>
      <c r="H68" s="261"/>
    </row>
    <row r="69" spans="1:8" ht="15.75">
      <c r="A69" s="284"/>
      <c r="B69" s="268" t="s">
        <v>265</v>
      </c>
      <c r="C69" s="285"/>
      <c r="D69" s="261">
        <f>D70+D71+D72+D73+D74+D75+D76+D77+D78+D79+D80+D81+D82+D83+D84+D85+D86+D87+D88+D89+D90+D91+D92+D93+D94+D95+D96+D97+D98</f>
        <v>216653</v>
      </c>
      <c r="E69" s="261">
        <f>E70+E71+E72+E73+E74+E75+E76+E77+E78+E79+E80+E81+E82+E83+E84+E85+E86+E87+E88+E89+E90+E91+E92+E93+E94+E95+E96+E97+E98</f>
        <v>0</v>
      </c>
      <c r="F69" s="261">
        <f>F70+F71+F72+F73+F74+F75+F76+F77+F78+F79+F80+F81+F82+F83+F84+F85+F86+F87+F88+F89+F90+F91+F92+F93+F94+F95+F96+F97+F98</f>
        <v>0</v>
      </c>
      <c r="G69" s="261">
        <f>G70+G71+G72+G73+G74+G75+G76+G77+G78+G79+G80+G81+G82+G83+G84+G85+G86+G87+G88+G89+G90+G91+G92+G93+G94+G95+G96+G97+G98</f>
        <v>181360</v>
      </c>
      <c r="H69" s="261">
        <f>H70+H71+H72+H73+H74+H75+H76+H77+H78+H79+H80+H81+H82+H83+H84+H85+H86+H87+H88+H89+H90+H91+H92+H93+H94+H95+H96+H97+H98</f>
        <v>35293</v>
      </c>
    </row>
    <row r="70" spans="1:8" ht="31.5">
      <c r="A70" s="286">
        <v>1</v>
      </c>
      <c r="B70" s="266" t="s">
        <v>327</v>
      </c>
      <c r="C70" s="259" t="s">
        <v>263</v>
      </c>
      <c r="D70" s="261">
        <f t="shared" si="1"/>
        <v>14209</v>
      </c>
      <c r="E70" s="261"/>
      <c r="F70" s="261"/>
      <c r="G70" s="272"/>
      <c r="H70" s="272">
        <v>14209</v>
      </c>
    </row>
    <row r="71" spans="1:8" ht="15.75">
      <c r="A71" s="286">
        <v>2</v>
      </c>
      <c r="B71" s="271" t="s">
        <v>328</v>
      </c>
      <c r="C71" s="259" t="s">
        <v>263</v>
      </c>
      <c r="D71" s="261">
        <f t="shared" si="1"/>
        <v>30000</v>
      </c>
      <c r="E71" s="261"/>
      <c r="F71" s="261"/>
      <c r="G71" s="272">
        <v>30000</v>
      </c>
      <c r="H71" s="272"/>
    </row>
    <row r="72" spans="1:8" ht="15.75">
      <c r="A72" s="286">
        <v>3</v>
      </c>
      <c r="B72" s="271" t="s">
        <v>329</v>
      </c>
      <c r="C72" s="259" t="s">
        <v>263</v>
      </c>
      <c r="D72" s="261">
        <f t="shared" si="1"/>
        <v>3794</v>
      </c>
      <c r="E72" s="261"/>
      <c r="F72" s="261"/>
      <c r="G72" s="272"/>
      <c r="H72" s="272">
        <v>3794</v>
      </c>
    </row>
    <row r="73" spans="1:8" ht="15.75">
      <c r="A73" s="286">
        <v>4</v>
      </c>
      <c r="B73" s="271" t="s">
        <v>330</v>
      </c>
      <c r="C73" s="259" t="s">
        <v>263</v>
      </c>
      <c r="D73" s="261">
        <f t="shared" si="1"/>
        <v>2000</v>
      </c>
      <c r="E73" s="261"/>
      <c r="F73" s="261"/>
      <c r="G73" s="270">
        <v>2000</v>
      </c>
      <c r="H73" s="261"/>
    </row>
    <row r="74" spans="1:8" ht="15.75">
      <c r="A74" s="286">
        <v>5</v>
      </c>
      <c r="B74" s="271" t="s">
        <v>331</v>
      </c>
      <c r="C74" s="259" t="s">
        <v>263</v>
      </c>
      <c r="D74" s="261">
        <f t="shared" si="1"/>
        <v>8000</v>
      </c>
      <c r="E74" s="261"/>
      <c r="F74" s="261"/>
      <c r="G74" s="270">
        <v>8000</v>
      </c>
      <c r="H74" s="261"/>
    </row>
    <row r="75" spans="1:8" ht="15.75">
      <c r="A75" s="286">
        <v>6</v>
      </c>
      <c r="B75" s="271" t="s">
        <v>332</v>
      </c>
      <c r="C75" s="259" t="s">
        <v>263</v>
      </c>
      <c r="D75" s="261">
        <f t="shared" si="1"/>
        <v>4000</v>
      </c>
      <c r="E75" s="261"/>
      <c r="F75" s="261"/>
      <c r="G75" s="270">
        <v>4000</v>
      </c>
      <c r="H75" s="261"/>
    </row>
    <row r="76" spans="1:8" ht="15.75">
      <c r="A76" s="286">
        <v>7</v>
      </c>
      <c r="B76" s="271" t="s">
        <v>333</v>
      </c>
      <c r="C76" s="259" t="s">
        <v>263</v>
      </c>
      <c r="D76" s="261">
        <f t="shared" si="1"/>
        <v>4000</v>
      </c>
      <c r="E76" s="261"/>
      <c r="F76" s="261"/>
      <c r="G76" s="270">
        <v>4000</v>
      </c>
      <c r="H76" s="261"/>
    </row>
    <row r="77" spans="1:8" ht="15.75">
      <c r="A77" s="286">
        <v>8</v>
      </c>
      <c r="B77" s="271" t="s">
        <v>334</v>
      </c>
      <c r="C77" s="259" t="s">
        <v>263</v>
      </c>
      <c r="D77" s="261">
        <f t="shared" si="1"/>
        <v>4000</v>
      </c>
      <c r="E77" s="261"/>
      <c r="F77" s="261"/>
      <c r="G77" s="270">
        <v>4000</v>
      </c>
      <c r="H77" s="261"/>
    </row>
    <row r="78" spans="1:8" ht="15.75">
      <c r="A78" s="286">
        <v>9</v>
      </c>
      <c r="B78" s="271" t="s">
        <v>335</v>
      </c>
      <c r="C78" s="259" t="s">
        <v>263</v>
      </c>
      <c r="D78" s="261">
        <f t="shared" si="1"/>
        <v>6000</v>
      </c>
      <c r="E78" s="261"/>
      <c r="F78" s="261"/>
      <c r="G78" s="270">
        <v>6000</v>
      </c>
      <c r="H78" s="261"/>
    </row>
    <row r="79" spans="1:8" ht="15.75">
      <c r="A79" s="286">
        <v>10</v>
      </c>
      <c r="B79" s="271" t="s">
        <v>336</v>
      </c>
      <c r="C79" s="259" t="s">
        <v>263</v>
      </c>
      <c r="D79" s="261">
        <f t="shared" si="1"/>
        <v>4000</v>
      </c>
      <c r="E79" s="261"/>
      <c r="F79" s="261"/>
      <c r="G79" s="270">
        <v>4000</v>
      </c>
      <c r="H79" s="261"/>
    </row>
    <row r="80" spans="1:8" ht="15.75">
      <c r="A80" s="286">
        <v>11</v>
      </c>
      <c r="B80" s="271" t="s">
        <v>337</v>
      </c>
      <c r="C80" s="259" t="s">
        <v>263</v>
      </c>
      <c r="D80" s="261">
        <f t="shared" si="1"/>
        <v>2000</v>
      </c>
      <c r="E80" s="261"/>
      <c r="F80" s="261"/>
      <c r="G80" s="270">
        <v>2000</v>
      </c>
      <c r="H80" s="261"/>
    </row>
    <row r="81" spans="1:8" ht="15.75">
      <c r="A81" s="286">
        <v>12</v>
      </c>
      <c r="B81" s="271" t="s">
        <v>338</v>
      </c>
      <c r="C81" s="259" t="s">
        <v>263</v>
      </c>
      <c r="D81" s="261">
        <f t="shared" si="1"/>
        <v>10000</v>
      </c>
      <c r="E81" s="261"/>
      <c r="F81" s="261"/>
      <c r="G81" s="270">
        <v>10000</v>
      </c>
      <c r="H81" s="261"/>
    </row>
    <row r="82" spans="1:8" ht="15.75">
      <c r="A82" s="286">
        <v>13</v>
      </c>
      <c r="B82" s="271" t="s">
        <v>339</v>
      </c>
      <c r="C82" s="259" t="s">
        <v>263</v>
      </c>
      <c r="D82" s="261">
        <f t="shared" si="1"/>
        <v>8000</v>
      </c>
      <c r="E82" s="261"/>
      <c r="F82" s="261"/>
      <c r="G82" s="270">
        <v>8000</v>
      </c>
      <c r="H82" s="261"/>
    </row>
    <row r="83" spans="1:8" ht="15.75">
      <c r="A83" s="286">
        <v>14</v>
      </c>
      <c r="B83" s="271" t="s">
        <v>340</v>
      </c>
      <c r="C83" s="259" t="s">
        <v>263</v>
      </c>
      <c r="D83" s="261">
        <f t="shared" si="1"/>
        <v>4000</v>
      </c>
      <c r="E83" s="261"/>
      <c r="F83" s="261"/>
      <c r="G83" s="270">
        <v>4000</v>
      </c>
      <c r="H83" s="261"/>
    </row>
    <row r="84" spans="1:8" ht="15.75">
      <c r="A84" s="286">
        <v>15</v>
      </c>
      <c r="B84" s="271" t="s">
        <v>341</v>
      </c>
      <c r="C84" s="259" t="s">
        <v>263</v>
      </c>
      <c r="D84" s="261">
        <f t="shared" si="1"/>
        <v>4000</v>
      </c>
      <c r="E84" s="261"/>
      <c r="F84" s="261"/>
      <c r="G84" s="270">
        <v>4000</v>
      </c>
      <c r="H84" s="261"/>
    </row>
    <row r="85" spans="1:8" ht="15.75">
      <c r="A85" s="286">
        <v>16</v>
      </c>
      <c r="B85" s="271" t="s">
        <v>342</v>
      </c>
      <c r="C85" s="259" t="s">
        <v>263</v>
      </c>
      <c r="D85" s="261">
        <f t="shared" si="1"/>
        <v>6000</v>
      </c>
      <c r="E85" s="261"/>
      <c r="F85" s="261"/>
      <c r="G85" s="270">
        <v>6000</v>
      </c>
      <c r="H85" s="261"/>
    </row>
    <row r="86" spans="1:8" ht="15.75">
      <c r="A86" s="286">
        <v>17</v>
      </c>
      <c r="B86" s="271" t="s">
        <v>343</v>
      </c>
      <c r="C86" s="259" t="s">
        <v>263</v>
      </c>
      <c r="D86" s="261">
        <f t="shared" si="1"/>
        <v>4000</v>
      </c>
      <c r="E86" s="261"/>
      <c r="F86" s="261"/>
      <c r="G86" s="270">
        <v>4000</v>
      </c>
      <c r="H86" s="261"/>
    </row>
    <row r="87" spans="1:8" ht="15.75">
      <c r="A87" s="286">
        <v>18</v>
      </c>
      <c r="B87" s="271" t="s">
        <v>344</v>
      </c>
      <c r="C87" s="259" t="s">
        <v>263</v>
      </c>
      <c r="D87" s="261">
        <f t="shared" si="1"/>
        <v>4000</v>
      </c>
      <c r="E87" s="261"/>
      <c r="F87" s="261"/>
      <c r="G87" s="270">
        <v>4000</v>
      </c>
      <c r="H87" s="261"/>
    </row>
    <row r="88" spans="1:8" ht="15.75">
      <c r="A88" s="286">
        <v>19</v>
      </c>
      <c r="B88" s="271" t="s">
        <v>345</v>
      </c>
      <c r="C88" s="259" t="s">
        <v>263</v>
      </c>
      <c r="D88" s="261">
        <f t="shared" si="1"/>
        <v>6000</v>
      </c>
      <c r="E88" s="261"/>
      <c r="F88" s="261"/>
      <c r="G88" s="270">
        <v>6000</v>
      </c>
      <c r="H88" s="261"/>
    </row>
    <row r="89" spans="1:8" ht="15.75">
      <c r="A89" s="286">
        <v>20</v>
      </c>
      <c r="B89" s="271" t="s">
        <v>346</v>
      </c>
      <c r="C89" s="259" t="s">
        <v>263</v>
      </c>
      <c r="D89" s="261">
        <f t="shared" si="1"/>
        <v>6000</v>
      </c>
      <c r="E89" s="261"/>
      <c r="F89" s="261"/>
      <c r="G89" s="270">
        <v>6000</v>
      </c>
      <c r="H89" s="261"/>
    </row>
    <row r="90" spans="1:8" ht="15.75">
      <c r="A90" s="286">
        <v>21</v>
      </c>
      <c r="B90" s="271" t="s">
        <v>347</v>
      </c>
      <c r="C90" s="259" t="s">
        <v>263</v>
      </c>
      <c r="D90" s="261">
        <f t="shared" si="1"/>
        <v>12000</v>
      </c>
      <c r="E90" s="272"/>
      <c r="F90" s="272"/>
      <c r="G90" s="272">
        <v>9360</v>
      </c>
      <c r="H90" s="272">
        <v>2640</v>
      </c>
    </row>
    <row r="91" spans="1:8" ht="15.75">
      <c r="A91" s="286">
        <v>22</v>
      </c>
      <c r="B91" s="271" t="s">
        <v>348</v>
      </c>
      <c r="C91" s="259" t="s">
        <v>263</v>
      </c>
      <c r="D91" s="261">
        <f t="shared" si="1"/>
        <v>12000</v>
      </c>
      <c r="E91" s="272"/>
      <c r="F91" s="272"/>
      <c r="G91" s="272">
        <v>12000</v>
      </c>
      <c r="H91" s="272"/>
    </row>
    <row r="92" spans="1:8" ht="15.75">
      <c r="A92" s="286">
        <v>23</v>
      </c>
      <c r="B92" s="271" t="s">
        <v>349</v>
      </c>
      <c r="C92" s="259" t="s">
        <v>263</v>
      </c>
      <c r="D92" s="261">
        <f t="shared" si="1"/>
        <v>10000</v>
      </c>
      <c r="E92" s="272"/>
      <c r="F92" s="272"/>
      <c r="G92" s="272">
        <v>10000</v>
      </c>
      <c r="H92" s="272"/>
    </row>
    <row r="93" spans="1:8" ht="15.75">
      <c r="A93" s="286">
        <v>24</v>
      </c>
      <c r="B93" s="271" t="s">
        <v>350</v>
      </c>
      <c r="C93" s="259" t="s">
        <v>263</v>
      </c>
      <c r="D93" s="261">
        <f t="shared" si="1"/>
        <v>3400</v>
      </c>
      <c r="E93" s="272"/>
      <c r="F93" s="272"/>
      <c r="G93" s="272"/>
      <c r="H93" s="272">
        <v>3400</v>
      </c>
    </row>
    <row r="94" spans="1:8" ht="15.75">
      <c r="A94" s="286">
        <v>25</v>
      </c>
      <c r="B94" s="271" t="s">
        <v>351</v>
      </c>
      <c r="C94" s="259" t="s">
        <v>263</v>
      </c>
      <c r="D94" s="261">
        <f t="shared" si="1"/>
        <v>3400</v>
      </c>
      <c r="E94" s="272"/>
      <c r="F94" s="272"/>
      <c r="G94" s="272"/>
      <c r="H94" s="272">
        <v>3400</v>
      </c>
    </row>
    <row r="95" spans="1:8" ht="15.75">
      <c r="A95" s="265">
        <v>26</v>
      </c>
      <c r="B95" s="271" t="s">
        <v>352</v>
      </c>
      <c r="C95" s="259" t="s">
        <v>263</v>
      </c>
      <c r="D95" s="261">
        <f t="shared" si="1"/>
        <v>8000</v>
      </c>
      <c r="E95" s="272"/>
      <c r="F95" s="272"/>
      <c r="G95" s="272">
        <v>8000</v>
      </c>
      <c r="H95" s="272"/>
    </row>
    <row r="96" spans="1:8" ht="15.75">
      <c r="A96" s="286">
        <v>27</v>
      </c>
      <c r="B96" s="271" t="s">
        <v>353</v>
      </c>
      <c r="C96" s="259" t="s">
        <v>263</v>
      </c>
      <c r="D96" s="261">
        <f t="shared" si="1"/>
        <v>10500</v>
      </c>
      <c r="E96" s="272"/>
      <c r="F96" s="272"/>
      <c r="G96" s="272">
        <v>10500</v>
      </c>
      <c r="H96" s="272"/>
    </row>
    <row r="97" spans="1:8" ht="15.75">
      <c r="A97" s="286">
        <v>28</v>
      </c>
      <c r="B97" s="271" t="s">
        <v>354</v>
      </c>
      <c r="C97" s="259" t="s">
        <v>263</v>
      </c>
      <c r="D97" s="261">
        <f t="shared" si="1"/>
        <v>15500</v>
      </c>
      <c r="E97" s="272"/>
      <c r="F97" s="272"/>
      <c r="G97" s="272">
        <v>15500</v>
      </c>
      <c r="H97" s="272"/>
    </row>
    <row r="98" spans="1:8" ht="15.75">
      <c r="A98" s="286">
        <v>29</v>
      </c>
      <c r="B98" s="271" t="s">
        <v>355</v>
      </c>
      <c r="C98" s="259" t="s">
        <v>263</v>
      </c>
      <c r="D98" s="261">
        <f t="shared" si="1"/>
        <v>7850</v>
      </c>
      <c r="E98" s="272"/>
      <c r="F98" s="272"/>
      <c r="G98" s="272"/>
      <c r="H98" s="272">
        <v>7850</v>
      </c>
    </row>
    <row r="99" spans="1:8" ht="47.25">
      <c r="A99" s="273"/>
      <c r="B99" s="268" t="s">
        <v>356</v>
      </c>
      <c r="C99" s="264"/>
      <c r="D99" s="261">
        <f>D100+D114+D116</f>
        <v>383371</v>
      </c>
      <c r="E99" s="261">
        <f>E100+E114+E116</f>
        <v>0</v>
      </c>
      <c r="F99" s="261">
        <f>F100+F114+F116</f>
        <v>0</v>
      </c>
      <c r="G99" s="261">
        <f>G100+G114+G116</f>
        <v>367899</v>
      </c>
      <c r="H99" s="261">
        <f>H100+H114+H116</f>
        <v>15472</v>
      </c>
    </row>
    <row r="100" spans="1:8" ht="15.75">
      <c r="A100" s="265"/>
      <c r="B100" s="282" t="s">
        <v>357</v>
      </c>
      <c r="C100" s="259"/>
      <c r="D100" s="261">
        <f>D101+D102+D103+D104+D105+D106+D107+D108+D109+D110+D111+D112+D113</f>
        <v>372000</v>
      </c>
      <c r="E100" s="261">
        <f>E101+E102+E103+E104+E105+E106+E107+E108+E109+E110+E111+E112+E113</f>
        <v>0</v>
      </c>
      <c r="F100" s="261">
        <f>F101+F102+F103+F104+F105+F106+F107+F108+F109+F110+F111+F112+F113</f>
        <v>0</v>
      </c>
      <c r="G100" s="261">
        <f>G101+G102+G103+G104+G105+G106+G107+G108+G109+G110+G111+G112+G113</f>
        <v>364579</v>
      </c>
      <c r="H100" s="261">
        <f>H101+H102+H103+H104+H105+H106+H107+H108+H109+H110+H111+H112+H113</f>
        <v>7421</v>
      </c>
    </row>
    <row r="101" spans="1:8" ht="15.75">
      <c r="A101" s="265">
        <v>1</v>
      </c>
      <c r="B101" s="271" t="s">
        <v>358</v>
      </c>
      <c r="C101" s="259" t="s">
        <v>263</v>
      </c>
      <c r="D101" s="261">
        <f aca="true" t="shared" si="2" ref="D101:D113">E101+F101+G101+H101</f>
        <v>55000</v>
      </c>
      <c r="E101" s="261"/>
      <c r="F101" s="261"/>
      <c r="G101" s="272">
        <v>55000</v>
      </c>
      <c r="H101" s="272"/>
    </row>
    <row r="102" spans="1:8" ht="15.75">
      <c r="A102" s="265">
        <v>2</v>
      </c>
      <c r="B102" s="271" t="s">
        <v>359</v>
      </c>
      <c r="C102" s="259" t="s">
        <v>263</v>
      </c>
      <c r="D102" s="261">
        <f t="shared" si="2"/>
        <v>25000</v>
      </c>
      <c r="E102" s="261"/>
      <c r="F102" s="261"/>
      <c r="G102" s="272">
        <v>25000</v>
      </c>
      <c r="H102" s="272"/>
    </row>
    <row r="103" spans="1:8" ht="15.75">
      <c r="A103" s="265">
        <v>3</v>
      </c>
      <c r="B103" s="271" t="s">
        <v>360</v>
      </c>
      <c r="C103" s="259" t="s">
        <v>263</v>
      </c>
      <c r="D103" s="261">
        <f t="shared" si="2"/>
        <v>44000</v>
      </c>
      <c r="E103" s="261"/>
      <c r="F103" s="261"/>
      <c r="G103" s="272">
        <v>44000</v>
      </c>
      <c r="H103" s="272"/>
    </row>
    <row r="104" spans="1:8" ht="15.75">
      <c r="A104" s="265">
        <v>4</v>
      </c>
      <c r="B104" s="271" t="s">
        <v>361</v>
      </c>
      <c r="C104" s="259" t="s">
        <v>263</v>
      </c>
      <c r="D104" s="261">
        <f t="shared" si="2"/>
        <v>55000</v>
      </c>
      <c r="E104" s="261"/>
      <c r="F104" s="261"/>
      <c r="G104" s="272">
        <v>55000</v>
      </c>
      <c r="H104" s="272"/>
    </row>
    <row r="105" spans="1:8" ht="15.75">
      <c r="A105" s="265">
        <v>5</v>
      </c>
      <c r="B105" s="271" t="s">
        <v>362</v>
      </c>
      <c r="C105" s="259" t="s">
        <v>263</v>
      </c>
      <c r="D105" s="261">
        <f t="shared" si="2"/>
        <v>55000</v>
      </c>
      <c r="E105" s="261"/>
      <c r="F105" s="261"/>
      <c r="G105" s="272">
        <v>55000</v>
      </c>
      <c r="H105" s="272"/>
    </row>
    <row r="106" spans="1:8" ht="15.75">
      <c r="A106" s="265">
        <v>6</v>
      </c>
      <c r="B106" s="271" t="s">
        <v>363</v>
      </c>
      <c r="C106" s="259" t="s">
        <v>263</v>
      </c>
      <c r="D106" s="261">
        <f t="shared" si="2"/>
        <v>60000</v>
      </c>
      <c r="E106" s="261"/>
      <c r="F106" s="261"/>
      <c r="G106" s="272">
        <v>60000</v>
      </c>
      <c r="H106" s="272"/>
    </row>
    <row r="107" spans="1:8" ht="15.75">
      <c r="A107" s="274">
        <v>7</v>
      </c>
      <c r="B107" s="271" t="s">
        <v>364</v>
      </c>
      <c r="C107" s="259" t="s">
        <v>263</v>
      </c>
      <c r="D107" s="261">
        <f t="shared" si="2"/>
        <v>14000</v>
      </c>
      <c r="E107" s="272"/>
      <c r="F107" s="272"/>
      <c r="G107" s="272">
        <v>14000</v>
      </c>
      <c r="H107" s="261"/>
    </row>
    <row r="108" spans="1:8" ht="15.75">
      <c r="A108" s="274">
        <v>8</v>
      </c>
      <c r="B108" s="271" t="s">
        <v>365</v>
      </c>
      <c r="C108" s="259" t="s">
        <v>263</v>
      </c>
      <c r="D108" s="261">
        <f t="shared" si="2"/>
        <v>6000</v>
      </c>
      <c r="E108" s="272"/>
      <c r="F108" s="272"/>
      <c r="G108" s="272">
        <v>6000</v>
      </c>
      <c r="H108" s="261"/>
    </row>
    <row r="109" spans="1:8" ht="15.75">
      <c r="A109" s="274">
        <v>9</v>
      </c>
      <c r="B109" s="271" t="s">
        <v>366</v>
      </c>
      <c r="C109" s="259" t="s">
        <v>263</v>
      </c>
      <c r="D109" s="261">
        <f t="shared" si="2"/>
        <v>23000</v>
      </c>
      <c r="E109" s="261"/>
      <c r="F109" s="261"/>
      <c r="G109" s="272">
        <v>23000</v>
      </c>
      <c r="H109" s="272"/>
    </row>
    <row r="110" spans="1:8" ht="15.75">
      <c r="A110" s="274">
        <v>10</v>
      </c>
      <c r="B110" s="271" t="s">
        <v>367</v>
      </c>
      <c r="C110" s="259" t="s">
        <v>263</v>
      </c>
      <c r="D110" s="261">
        <f t="shared" si="2"/>
        <v>5000</v>
      </c>
      <c r="E110" s="261"/>
      <c r="F110" s="261"/>
      <c r="G110" s="272"/>
      <c r="H110" s="272">
        <v>5000</v>
      </c>
    </row>
    <row r="111" spans="1:8" ht="15.75">
      <c r="A111" s="274">
        <v>11</v>
      </c>
      <c r="B111" s="271" t="s">
        <v>368</v>
      </c>
      <c r="C111" s="259" t="s">
        <v>263</v>
      </c>
      <c r="D111" s="261">
        <f t="shared" si="2"/>
        <v>4000</v>
      </c>
      <c r="E111" s="261"/>
      <c r="F111" s="261"/>
      <c r="G111" s="272">
        <v>1579</v>
      </c>
      <c r="H111" s="272">
        <v>2421</v>
      </c>
    </row>
    <row r="112" spans="1:8" ht="15.75">
      <c r="A112" s="274">
        <v>12</v>
      </c>
      <c r="B112" s="271" t="s">
        <v>369</v>
      </c>
      <c r="C112" s="259" t="s">
        <v>263</v>
      </c>
      <c r="D112" s="261">
        <f t="shared" si="2"/>
        <v>20000</v>
      </c>
      <c r="E112" s="261"/>
      <c r="F112" s="261"/>
      <c r="G112" s="272">
        <v>20000</v>
      </c>
      <c r="H112" s="272"/>
    </row>
    <row r="113" spans="1:8" ht="15.75">
      <c r="A113" s="274">
        <v>13</v>
      </c>
      <c r="B113" s="271" t="s">
        <v>370</v>
      </c>
      <c r="C113" s="259" t="s">
        <v>263</v>
      </c>
      <c r="D113" s="261">
        <f t="shared" si="2"/>
        <v>6000</v>
      </c>
      <c r="E113" s="261"/>
      <c r="F113" s="261"/>
      <c r="G113" s="272">
        <v>6000</v>
      </c>
      <c r="H113" s="272"/>
    </row>
    <row r="114" spans="1:8" ht="15.75">
      <c r="A114" s="273"/>
      <c r="B114" s="268" t="s">
        <v>371</v>
      </c>
      <c r="C114" s="264"/>
      <c r="D114" s="261">
        <f>D115</f>
        <v>3320</v>
      </c>
      <c r="E114" s="261">
        <f>E115</f>
        <v>0</v>
      </c>
      <c r="F114" s="261">
        <f>F115</f>
        <v>0</v>
      </c>
      <c r="G114" s="261">
        <f>G115</f>
        <v>3320</v>
      </c>
      <c r="H114" s="261">
        <f>H115</f>
        <v>0</v>
      </c>
    </row>
    <row r="115" spans="1:8" ht="47.25">
      <c r="A115" s="273"/>
      <c r="B115" s="268" t="s">
        <v>372</v>
      </c>
      <c r="C115" s="264"/>
      <c r="D115" s="261">
        <f t="shared" si="1"/>
        <v>3320</v>
      </c>
      <c r="E115" s="272"/>
      <c r="F115" s="272"/>
      <c r="G115" s="272">
        <v>3320</v>
      </c>
      <c r="H115" s="272"/>
    </row>
    <row r="116" spans="1:8" ht="15.75">
      <c r="A116" s="273"/>
      <c r="B116" s="276" t="s">
        <v>373</v>
      </c>
      <c r="C116" s="264"/>
      <c r="D116" s="261">
        <f>D117</f>
        <v>8051</v>
      </c>
      <c r="E116" s="261">
        <f>E117</f>
        <v>0</v>
      </c>
      <c r="F116" s="261">
        <f>F117</f>
        <v>0</v>
      </c>
      <c r="G116" s="261">
        <f>G117</f>
        <v>0</v>
      </c>
      <c r="H116" s="261">
        <f>H117</f>
        <v>8051</v>
      </c>
    </row>
    <row r="117" spans="1:8" ht="15.75">
      <c r="A117" s="274">
        <v>1</v>
      </c>
      <c r="B117" s="271" t="s">
        <v>374</v>
      </c>
      <c r="C117" s="259" t="s">
        <v>263</v>
      </c>
      <c r="D117" s="261">
        <f t="shared" si="1"/>
        <v>8051</v>
      </c>
      <c r="E117" s="272"/>
      <c r="F117" s="272"/>
      <c r="G117" s="272"/>
      <c r="H117" s="272">
        <v>8051</v>
      </c>
    </row>
    <row r="118" spans="1:8" ht="15.75">
      <c r="A118" s="273"/>
      <c r="B118" s="276" t="s">
        <v>286</v>
      </c>
      <c r="C118" s="264"/>
      <c r="D118" s="261">
        <f aca="true" t="shared" si="3" ref="D118:H119">D119</f>
        <v>56520</v>
      </c>
      <c r="E118" s="261">
        <f t="shared" si="3"/>
        <v>27630</v>
      </c>
      <c r="F118" s="261">
        <f t="shared" si="3"/>
        <v>28890</v>
      </c>
      <c r="G118" s="261">
        <f t="shared" si="3"/>
        <v>0</v>
      </c>
      <c r="H118" s="261">
        <f t="shared" si="3"/>
        <v>0</v>
      </c>
    </row>
    <row r="119" spans="1:8" ht="31.5">
      <c r="A119" s="273"/>
      <c r="B119" s="260" t="s">
        <v>260</v>
      </c>
      <c r="C119" s="264"/>
      <c r="D119" s="261">
        <f t="shared" si="3"/>
        <v>56520</v>
      </c>
      <c r="E119" s="261">
        <f t="shared" si="3"/>
        <v>27630</v>
      </c>
      <c r="F119" s="261">
        <f t="shared" si="3"/>
        <v>28890</v>
      </c>
      <c r="G119" s="261">
        <f t="shared" si="3"/>
        <v>0</v>
      </c>
      <c r="H119" s="261">
        <f t="shared" si="3"/>
        <v>0</v>
      </c>
    </row>
    <row r="120" spans="1:8" ht="15.75">
      <c r="A120" s="273"/>
      <c r="B120" s="276" t="s">
        <v>275</v>
      </c>
      <c r="C120" s="264"/>
      <c r="D120" s="261">
        <f>D121+D122</f>
        <v>56520</v>
      </c>
      <c r="E120" s="261">
        <f>E121+E122</f>
        <v>27630</v>
      </c>
      <c r="F120" s="261">
        <f>F121+F122</f>
        <v>28890</v>
      </c>
      <c r="G120" s="261">
        <f>G121+G122</f>
        <v>0</v>
      </c>
      <c r="H120" s="261">
        <f>H121+H122</f>
        <v>0</v>
      </c>
    </row>
    <row r="121" spans="1:8" ht="63">
      <c r="A121" s="274">
        <v>1</v>
      </c>
      <c r="B121" s="266" t="s">
        <v>279</v>
      </c>
      <c r="C121" s="259" t="s">
        <v>263</v>
      </c>
      <c r="D121" s="261">
        <f t="shared" si="1"/>
        <v>27630</v>
      </c>
      <c r="E121" s="272">
        <v>27630</v>
      </c>
      <c r="F121" s="272"/>
      <c r="G121" s="272"/>
      <c r="H121" s="272"/>
    </row>
    <row r="122" spans="1:8" ht="157.5">
      <c r="A122" s="274">
        <v>2</v>
      </c>
      <c r="B122" s="266" t="s">
        <v>284</v>
      </c>
      <c r="C122" s="259" t="s">
        <v>263</v>
      </c>
      <c r="D122" s="261">
        <f t="shared" si="1"/>
        <v>28890</v>
      </c>
      <c r="E122" s="272"/>
      <c r="F122" s="272">
        <v>28890</v>
      </c>
      <c r="G122" s="272"/>
      <c r="H122" s="272"/>
    </row>
    <row r="123" spans="1:8" ht="15.75">
      <c r="A123" s="273"/>
      <c r="B123" s="287" t="s">
        <v>375</v>
      </c>
      <c r="C123" s="264"/>
      <c r="D123" s="261">
        <f>D124</f>
        <v>2290164</v>
      </c>
      <c r="E123" s="261">
        <f>E124</f>
        <v>0</v>
      </c>
      <c r="F123" s="261">
        <f>F124</f>
        <v>0</v>
      </c>
      <c r="G123" s="261">
        <f>G124</f>
        <v>2098490</v>
      </c>
      <c r="H123" s="261">
        <f>H124</f>
        <v>191674</v>
      </c>
    </row>
    <row r="124" spans="1:8" ht="15.75">
      <c r="A124" s="273"/>
      <c r="B124" s="276" t="s">
        <v>376</v>
      </c>
      <c r="C124" s="264"/>
      <c r="D124" s="261">
        <f>D125+D153+D178+D185+D194+D301+D318</f>
        <v>2290164</v>
      </c>
      <c r="E124" s="261">
        <f>E125+E153+E178+E185+E194+E301+E318</f>
        <v>0</v>
      </c>
      <c r="F124" s="261">
        <f>F125+F153+F178+F185+F194+F301+F318</f>
        <v>0</v>
      </c>
      <c r="G124" s="261">
        <f>G125+G153+G178+G185+G194+G301+G318</f>
        <v>2098490</v>
      </c>
      <c r="H124" s="261">
        <f>H125+H153+H178+H185+H194+H301+H318</f>
        <v>191674</v>
      </c>
    </row>
    <row r="125" spans="1:8" ht="15.75">
      <c r="A125" s="273"/>
      <c r="B125" s="276" t="s">
        <v>261</v>
      </c>
      <c r="C125" s="264"/>
      <c r="D125" s="261">
        <f>D126+D127+D128+D129+D130+D131+D132+D133+D134+D135+D136+D137+D138+D139+D140+D141+D142+D143+D144+D145+D146+D147+D148+D149+D150+D151+D152</f>
        <v>245215</v>
      </c>
      <c r="E125" s="261">
        <f>E126+E127+E128+E129+E130+E131+E132+E133+E134+E135+E136+E137+E138+E139+E140+E141+E142+E143+E144+E145+E146+E147+E148+E149+E150+E151+E152</f>
        <v>0</v>
      </c>
      <c r="F125" s="261">
        <f>F126+F127+F128+F129+F130+F131+F132+F133+F134+F135+F136+F137+F138+F139+F140+F141+F142+F143+F144+F145+F146+F147+F148+F149+F150+F151+F152</f>
        <v>0</v>
      </c>
      <c r="G125" s="261">
        <f>G126+G127+G128+G129+G130+G131+G132+G133+G134+G135+G136+G137+G138+G139+G140+G141+G142+G143+G144+G145+G146+G147+G148+G149+G150+G151+G152</f>
        <v>215120</v>
      </c>
      <c r="H125" s="261">
        <f>H126+H127+H128+H129+H130+H131+H132+H133+H134+H135+H136+H137+H138+H139+H140+H141+H142+H143+H144+H145+H146+H147+H148+H149+H150+H151+H152</f>
        <v>30095</v>
      </c>
    </row>
    <row r="126" spans="1:8" ht="78.75">
      <c r="A126" s="274">
        <v>1</v>
      </c>
      <c r="B126" s="266" t="s">
        <v>377</v>
      </c>
      <c r="C126" s="259" t="s">
        <v>263</v>
      </c>
      <c r="D126" s="261">
        <f t="shared" si="1"/>
        <v>2000</v>
      </c>
      <c r="E126" s="261"/>
      <c r="F126" s="272"/>
      <c r="G126" s="272">
        <v>2000</v>
      </c>
      <c r="H126" s="272"/>
    </row>
    <row r="127" spans="1:8" ht="15.75">
      <c r="A127" s="274">
        <v>2</v>
      </c>
      <c r="B127" s="271" t="s">
        <v>378</v>
      </c>
      <c r="C127" s="259" t="s">
        <v>263</v>
      </c>
      <c r="D127" s="261">
        <f t="shared" si="1"/>
        <v>9000</v>
      </c>
      <c r="E127" s="261"/>
      <c r="F127" s="272"/>
      <c r="G127" s="272">
        <v>9000</v>
      </c>
      <c r="H127" s="272"/>
    </row>
    <row r="128" spans="1:8" ht="31.5">
      <c r="A128" s="274">
        <v>3</v>
      </c>
      <c r="B128" s="266" t="s">
        <v>379</v>
      </c>
      <c r="C128" s="259" t="s">
        <v>263</v>
      </c>
      <c r="D128" s="261">
        <f t="shared" si="1"/>
        <v>3500</v>
      </c>
      <c r="E128" s="261"/>
      <c r="F128" s="272"/>
      <c r="G128" s="272">
        <v>3500</v>
      </c>
      <c r="H128" s="272"/>
    </row>
    <row r="129" spans="1:8" ht="31.5">
      <c r="A129" s="274">
        <v>4</v>
      </c>
      <c r="B129" s="266" t="s">
        <v>380</v>
      </c>
      <c r="C129" s="259" t="s">
        <v>263</v>
      </c>
      <c r="D129" s="261">
        <f t="shared" si="1"/>
        <v>5000</v>
      </c>
      <c r="E129" s="261"/>
      <c r="F129" s="272"/>
      <c r="G129" s="272">
        <v>5000</v>
      </c>
      <c r="H129" s="272"/>
    </row>
    <row r="130" spans="1:8" ht="31.5">
      <c r="A130" s="274">
        <v>5</v>
      </c>
      <c r="B130" s="266" t="s">
        <v>381</v>
      </c>
      <c r="C130" s="259" t="s">
        <v>263</v>
      </c>
      <c r="D130" s="261">
        <f t="shared" si="1"/>
        <v>3250</v>
      </c>
      <c r="E130" s="261"/>
      <c r="F130" s="272"/>
      <c r="G130" s="272">
        <v>3250</v>
      </c>
      <c r="H130" s="272"/>
    </row>
    <row r="131" spans="1:8" ht="15.75">
      <c r="A131" s="274">
        <v>6</v>
      </c>
      <c r="B131" s="288" t="s">
        <v>382</v>
      </c>
      <c r="C131" s="259" t="s">
        <v>263</v>
      </c>
      <c r="D131" s="261">
        <f aca="true" t="shared" si="4" ref="D131:D281">E131+F131+G131+H131</f>
        <v>1500</v>
      </c>
      <c r="E131" s="261"/>
      <c r="F131" s="272"/>
      <c r="G131" s="272">
        <v>1500</v>
      </c>
      <c r="H131" s="272"/>
    </row>
    <row r="132" spans="1:8" ht="30">
      <c r="A132" s="274">
        <v>7</v>
      </c>
      <c r="B132" s="289" t="s">
        <v>383</v>
      </c>
      <c r="C132" s="259" t="s">
        <v>263</v>
      </c>
      <c r="D132" s="261">
        <f t="shared" si="4"/>
        <v>11000</v>
      </c>
      <c r="E132" s="261"/>
      <c r="F132" s="272"/>
      <c r="G132" s="272">
        <v>11000</v>
      </c>
      <c r="H132" s="272"/>
    </row>
    <row r="133" spans="1:8" ht="15.75">
      <c r="A133" s="274">
        <v>8</v>
      </c>
      <c r="B133" s="288" t="s">
        <v>384</v>
      </c>
      <c r="C133" s="259" t="s">
        <v>263</v>
      </c>
      <c r="D133" s="261">
        <f t="shared" si="4"/>
        <v>9300</v>
      </c>
      <c r="E133" s="261"/>
      <c r="F133" s="272"/>
      <c r="G133" s="272">
        <v>9300</v>
      </c>
      <c r="H133" s="272"/>
    </row>
    <row r="134" spans="1:8" ht="15.75">
      <c r="A134" s="274">
        <v>9</v>
      </c>
      <c r="B134" s="288" t="s">
        <v>385</v>
      </c>
      <c r="C134" s="259" t="s">
        <v>263</v>
      </c>
      <c r="D134" s="261">
        <f t="shared" si="4"/>
        <v>7000</v>
      </c>
      <c r="E134" s="261"/>
      <c r="F134" s="272"/>
      <c r="G134" s="272">
        <v>2961</v>
      </c>
      <c r="H134" s="272">
        <v>4039</v>
      </c>
    </row>
    <row r="135" spans="1:8" ht="31.5">
      <c r="A135" s="274">
        <v>10</v>
      </c>
      <c r="B135" s="266" t="s">
        <v>386</v>
      </c>
      <c r="C135" s="259" t="s">
        <v>263</v>
      </c>
      <c r="D135" s="261">
        <f t="shared" si="4"/>
        <v>2500</v>
      </c>
      <c r="E135" s="261"/>
      <c r="F135" s="272"/>
      <c r="G135" s="272"/>
      <c r="H135" s="272">
        <v>2500</v>
      </c>
    </row>
    <row r="136" spans="1:8" ht="31.5">
      <c r="A136" s="274">
        <v>11</v>
      </c>
      <c r="B136" s="266" t="s">
        <v>387</v>
      </c>
      <c r="C136" s="259" t="s">
        <v>263</v>
      </c>
      <c r="D136" s="261">
        <f t="shared" si="4"/>
        <v>4000</v>
      </c>
      <c r="E136" s="261"/>
      <c r="F136" s="272"/>
      <c r="G136" s="272">
        <v>4000</v>
      </c>
      <c r="H136" s="272"/>
    </row>
    <row r="137" spans="1:8" ht="15.75">
      <c r="A137" s="274">
        <v>12</v>
      </c>
      <c r="B137" s="271" t="s">
        <v>388</v>
      </c>
      <c r="C137" s="259" t="s">
        <v>263</v>
      </c>
      <c r="D137" s="261">
        <f t="shared" si="4"/>
        <v>2000</v>
      </c>
      <c r="E137" s="261"/>
      <c r="F137" s="272"/>
      <c r="G137" s="272">
        <v>2000</v>
      </c>
      <c r="H137" s="272"/>
    </row>
    <row r="138" spans="1:8" ht="31.5">
      <c r="A138" s="274">
        <v>13</v>
      </c>
      <c r="B138" s="266" t="s">
        <v>389</v>
      </c>
      <c r="C138" s="259" t="s">
        <v>263</v>
      </c>
      <c r="D138" s="261">
        <f t="shared" si="4"/>
        <v>1000</v>
      </c>
      <c r="E138" s="261"/>
      <c r="F138" s="272"/>
      <c r="G138" s="272">
        <v>1000</v>
      </c>
      <c r="H138" s="272"/>
    </row>
    <row r="139" spans="1:8" ht="31.5">
      <c r="A139" s="274">
        <v>14</v>
      </c>
      <c r="B139" s="266" t="s">
        <v>390</v>
      </c>
      <c r="C139" s="259" t="s">
        <v>263</v>
      </c>
      <c r="D139" s="261">
        <f t="shared" si="4"/>
        <v>2900</v>
      </c>
      <c r="E139" s="261"/>
      <c r="F139" s="272"/>
      <c r="G139" s="272">
        <v>1221</v>
      </c>
      <c r="H139" s="272">
        <v>1679</v>
      </c>
    </row>
    <row r="140" spans="1:8" ht="31.5">
      <c r="A140" s="274">
        <v>15</v>
      </c>
      <c r="B140" s="266" t="s">
        <v>391</v>
      </c>
      <c r="C140" s="259" t="s">
        <v>263</v>
      </c>
      <c r="D140" s="261">
        <f t="shared" si="4"/>
        <v>11200</v>
      </c>
      <c r="E140" s="261"/>
      <c r="F140" s="272"/>
      <c r="G140" s="272">
        <v>11200</v>
      </c>
      <c r="H140" s="272"/>
    </row>
    <row r="141" spans="1:8" ht="31.5">
      <c r="A141" s="274">
        <v>16</v>
      </c>
      <c r="B141" s="266" t="s">
        <v>392</v>
      </c>
      <c r="C141" s="259" t="s">
        <v>263</v>
      </c>
      <c r="D141" s="261">
        <f t="shared" si="4"/>
        <v>7700</v>
      </c>
      <c r="E141" s="261"/>
      <c r="F141" s="272"/>
      <c r="G141" s="272">
        <v>1912</v>
      </c>
      <c r="H141" s="272">
        <v>5788</v>
      </c>
    </row>
    <row r="142" spans="1:8" ht="31.5">
      <c r="A142" s="274">
        <v>17</v>
      </c>
      <c r="B142" s="266" t="s">
        <v>393</v>
      </c>
      <c r="C142" s="259" t="s">
        <v>263</v>
      </c>
      <c r="D142" s="261">
        <f t="shared" si="4"/>
        <v>1000</v>
      </c>
      <c r="E142" s="261"/>
      <c r="F142" s="272"/>
      <c r="G142" s="272">
        <v>1000</v>
      </c>
      <c r="H142" s="272"/>
    </row>
    <row r="143" spans="1:8" ht="31.5">
      <c r="A143" s="274">
        <v>18</v>
      </c>
      <c r="B143" s="266" t="s">
        <v>394</v>
      </c>
      <c r="C143" s="259" t="s">
        <v>263</v>
      </c>
      <c r="D143" s="261">
        <f t="shared" si="4"/>
        <v>11000</v>
      </c>
      <c r="E143" s="261"/>
      <c r="F143" s="272"/>
      <c r="G143" s="272">
        <v>11000</v>
      </c>
      <c r="H143" s="272"/>
    </row>
    <row r="144" spans="1:8" ht="31.5">
      <c r="A144" s="274">
        <v>19</v>
      </c>
      <c r="B144" s="266" t="s">
        <v>395</v>
      </c>
      <c r="C144" s="259" t="s">
        <v>263</v>
      </c>
      <c r="D144" s="261">
        <f t="shared" si="4"/>
        <v>16000</v>
      </c>
      <c r="E144" s="261"/>
      <c r="F144" s="272"/>
      <c r="G144" s="272">
        <v>16000</v>
      </c>
      <c r="H144" s="272"/>
    </row>
    <row r="145" spans="1:8" ht="31.5">
      <c r="A145" s="274">
        <v>20</v>
      </c>
      <c r="B145" s="266" t="s">
        <v>396</v>
      </c>
      <c r="C145" s="259" t="s">
        <v>263</v>
      </c>
      <c r="D145" s="261">
        <f t="shared" si="4"/>
        <v>7265</v>
      </c>
      <c r="E145" s="261"/>
      <c r="F145" s="272"/>
      <c r="G145" s="272">
        <v>5300</v>
      </c>
      <c r="H145" s="272">
        <v>1965</v>
      </c>
    </row>
    <row r="146" spans="1:8" ht="31.5">
      <c r="A146" s="274">
        <v>21</v>
      </c>
      <c r="B146" s="266" t="s">
        <v>397</v>
      </c>
      <c r="C146" s="259" t="s">
        <v>263</v>
      </c>
      <c r="D146" s="261">
        <f t="shared" si="4"/>
        <v>12500</v>
      </c>
      <c r="E146" s="261"/>
      <c r="F146" s="272"/>
      <c r="G146" s="272">
        <v>12500</v>
      </c>
      <c r="H146" s="272"/>
    </row>
    <row r="147" spans="1:8" ht="31.5">
      <c r="A147" s="274">
        <v>22</v>
      </c>
      <c r="B147" s="266" t="s">
        <v>398</v>
      </c>
      <c r="C147" s="259" t="s">
        <v>263</v>
      </c>
      <c r="D147" s="261">
        <f t="shared" si="4"/>
        <v>3300</v>
      </c>
      <c r="E147" s="261"/>
      <c r="F147" s="272"/>
      <c r="G147" s="272">
        <v>2000</v>
      </c>
      <c r="H147" s="272">
        <v>1300</v>
      </c>
    </row>
    <row r="148" spans="1:8" ht="31.5">
      <c r="A148" s="274">
        <v>23</v>
      </c>
      <c r="B148" s="266" t="s">
        <v>399</v>
      </c>
      <c r="C148" s="259" t="s">
        <v>263</v>
      </c>
      <c r="D148" s="261">
        <f t="shared" si="4"/>
        <v>6800</v>
      </c>
      <c r="E148" s="261"/>
      <c r="F148" s="272"/>
      <c r="G148" s="272">
        <v>6800</v>
      </c>
      <c r="H148" s="272"/>
    </row>
    <row r="149" spans="1:8" ht="31.5">
      <c r="A149" s="274">
        <v>24</v>
      </c>
      <c r="B149" s="266" t="s">
        <v>400</v>
      </c>
      <c r="C149" s="259" t="s">
        <v>263</v>
      </c>
      <c r="D149" s="261">
        <f t="shared" si="4"/>
        <v>10000</v>
      </c>
      <c r="E149" s="261"/>
      <c r="F149" s="272"/>
      <c r="G149" s="272">
        <v>6000</v>
      </c>
      <c r="H149" s="272">
        <v>4000</v>
      </c>
    </row>
    <row r="150" spans="1:8" ht="47.25">
      <c r="A150" s="274">
        <v>25</v>
      </c>
      <c r="B150" s="266" t="s">
        <v>401</v>
      </c>
      <c r="C150" s="259" t="s">
        <v>263</v>
      </c>
      <c r="D150" s="261">
        <f t="shared" si="4"/>
        <v>16500</v>
      </c>
      <c r="E150" s="261"/>
      <c r="F150" s="272"/>
      <c r="G150" s="272">
        <v>13074</v>
      </c>
      <c r="H150" s="272">
        <v>3426</v>
      </c>
    </row>
    <row r="151" spans="1:8" ht="31.5">
      <c r="A151" s="274">
        <v>26</v>
      </c>
      <c r="B151" s="266" t="s">
        <v>402</v>
      </c>
      <c r="C151" s="259" t="s">
        <v>263</v>
      </c>
      <c r="D151" s="261">
        <f t="shared" si="4"/>
        <v>13000</v>
      </c>
      <c r="E151" s="261"/>
      <c r="F151" s="272"/>
      <c r="G151" s="272">
        <v>7602</v>
      </c>
      <c r="H151" s="272">
        <v>5398</v>
      </c>
    </row>
    <row r="152" spans="1:8" ht="78.75">
      <c r="A152" s="274">
        <v>27</v>
      </c>
      <c r="B152" s="266" t="s">
        <v>403</v>
      </c>
      <c r="C152" s="259" t="s">
        <v>263</v>
      </c>
      <c r="D152" s="261">
        <f t="shared" si="4"/>
        <v>65000</v>
      </c>
      <c r="E152" s="261"/>
      <c r="F152" s="272"/>
      <c r="G152" s="272">
        <v>65000</v>
      </c>
      <c r="H152" s="272"/>
    </row>
    <row r="153" spans="1:8" ht="15.75">
      <c r="A153" s="273"/>
      <c r="B153" s="276" t="s">
        <v>357</v>
      </c>
      <c r="C153" s="264"/>
      <c r="D153" s="261">
        <f>D154+D155+D156+D157+D158+D159+D160+D161+D162+D163+D164+D165+D166+D167+D168+D169+D170+D171+D172+D173+D174+D175+D176+D177</f>
        <v>215250</v>
      </c>
      <c r="E153" s="261">
        <f>E154+E155+E156+E157+E158+E159+E160+E161+E162+E163+E164+E165+E166+E167+E168+E169+E170+E171+E172+E173+E174+E175+E176+E177</f>
        <v>0</v>
      </c>
      <c r="F153" s="261">
        <f>F154+F155+F156+F157+F158+F159+F160+F161+F162+F163+F164+F165+F166+F167+F168+F169+F170+F171+F172+F173+F174+F175+F176+F177</f>
        <v>0</v>
      </c>
      <c r="G153" s="261">
        <f>G154+G155+G156+G157+G158+G159+G160+G161+G162+G163+G164+G165+G166+G167+G168+G169+G170+G171+G172+G173+G174+G175+G176+G177</f>
        <v>210250</v>
      </c>
      <c r="H153" s="261">
        <f>H154+H155+H156+H157+H158+H159+H160+H161+H162+H163+H164+H165+H166+H167+H168+H169+H170+H171+H172+H173+H174+H175+H176+H177</f>
        <v>5000</v>
      </c>
    </row>
    <row r="154" spans="1:8" ht="31.5">
      <c r="A154" s="274">
        <v>1</v>
      </c>
      <c r="B154" s="275" t="s">
        <v>404</v>
      </c>
      <c r="C154" s="259" t="s">
        <v>263</v>
      </c>
      <c r="D154" s="261">
        <f t="shared" si="4"/>
        <v>1200</v>
      </c>
      <c r="E154" s="261"/>
      <c r="F154" s="261"/>
      <c r="G154" s="270">
        <v>1200</v>
      </c>
      <c r="H154" s="261"/>
    </row>
    <row r="155" spans="1:8" ht="31.5">
      <c r="A155" s="274">
        <v>2</v>
      </c>
      <c r="B155" s="266" t="s">
        <v>405</v>
      </c>
      <c r="C155" s="259" t="s">
        <v>263</v>
      </c>
      <c r="D155" s="261">
        <f t="shared" si="4"/>
        <v>8000</v>
      </c>
      <c r="E155" s="261"/>
      <c r="F155" s="261"/>
      <c r="G155" s="270">
        <v>8000</v>
      </c>
      <c r="H155" s="261"/>
    </row>
    <row r="156" spans="1:8" ht="15.75">
      <c r="A156" s="274">
        <v>3</v>
      </c>
      <c r="B156" s="271" t="s">
        <v>406</v>
      </c>
      <c r="C156" s="259" t="s">
        <v>263</v>
      </c>
      <c r="D156" s="261">
        <f t="shared" si="4"/>
        <v>6500</v>
      </c>
      <c r="E156" s="261"/>
      <c r="F156" s="261"/>
      <c r="G156" s="270">
        <v>6500</v>
      </c>
      <c r="H156" s="261"/>
    </row>
    <row r="157" spans="1:8" ht="15.75">
      <c r="A157" s="274">
        <v>4</v>
      </c>
      <c r="B157" s="288" t="s">
        <v>407</v>
      </c>
      <c r="C157" s="259" t="s">
        <v>263</v>
      </c>
      <c r="D157" s="261">
        <f t="shared" si="4"/>
        <v>3250</v>
      </c>
      <c r="E157" s="261"/>
      <c r="F157" s="261"/>
      <c r="G157" s="270">
        <v>3250</v>
      </c>
      <c r="H157" s="261"/>
    </row>
    <row r="158" spans="1:8" ht="15.75">
      <c r="A158" s="274">
        <v>5</v>
      </c>
      <c r="B158" s="271" t="s">
        <v>408</v>
      </c>
      <c r="C158" s="259" t="s">
        <v>263</v>
      </c>
      <c r="D158" s="261">
        <f t="shared" si="4"/>
        <v>6500</v>
      </c>
      <c r="E158" s="261"/>
      <c r="F158" s="261"/>
      <c r="G158" s="270">
        <v>6500</v>
      </c>
      <c r="H158" s="261"/>
    </row>
    <row r="159" spans="1:8" ht="31.5">
      <c r="A159" s="274">
        <v>6</v>
      </c>
      <c r="B159" s="266" t="s">
        <v>409</v>
      </c>
      <c r="C159" s="259" t="s">
        <v>263</v>
      </c>
      <c r="D159" s="261">
        <f t="shared" si="4"/>
        <v>2500</v>
      </c>
      <c r="E159" s="261"/>
      <c r="F159" s="261"/>
      <c r="G159" s="270">
        <v>2500</v>
      </c>
      <c r="H159" s="261"/>
    </row>
    <row r="160" spans="1:8" ht="31.5">
      <c r="A160" s="274">
        <v>7</v>
      </c>
      <c r="B160" s="266" t="s">
        <v>410</v>
      </c>
      <c r="C160" s="259" t="s">
        <v>263</v>
      </c>
      <c r="D160" s="261">
        <f t="shared" si="4"/>
        <v>10000</v>
      </c>
      <c r="E160" s="261"/>
      <c r="F160" s="261"/>
      <c r="G160" s="270">
        <v>10000</v>
      </c>
      <c r="H160" s="261"/>
    </row>
    <row r="161" spans="1:8" ht="31.5">
      <c r="A161" s="274">
        <v>8</v>
      </c>
      <c r="B161" s="266" t="s">
        <v>411</v>
      </c>
      <c r="C161" s="259" t="s">
        <v>263</v>
      </c>
      <c r="D161" s="261">
        <f t="shared" si="4"/>
        <v>3600</v>
      </c>
      <c r="E161" s="261"/>
      <c r="F161" s="261"/>
      <c r="G161" s="270">
        <v>3600</v>
      </c>
      <c r="H161" s="261"/>
    </row>
    <row r="162" spans="1:8" ht="31.5">
      <c r="A162" s="274">
        <v>9</v>
      </c>
      <c r="B162" s="275" t="s">
        <v>412</v>
      </c>
      <c r="C162" s="259" t="s">
        <v>263</v>
      </c>
      <c r="D162" s="261">
        <f t="shared" si="4"/>
        <v>23000</v>
      </c>
      <c r="E162" s="261"/>
      <c r="F162" s="261"/>
      <c r="G162" s="270">
        <v>23000</v>
      </c>
      <c r="H162" s="261"/>
    </row>
    <row r="163" spans="1:8" ht="31.5">
      <c r="A163" s="274">
        <v>10</v>
      </c>
      <c r="B163" s="266" t="s">
        <v>413</v>
      </c>
      <c r="C163" s="259" t="s">
        <v>263</v>
      </c>
      <c r="D163" s="261">
        <f t="shared" si="4"/>
        <v>6000</v>
      </c>
      <c r="E163" s="261"/>
      <c r="F163" s="261"/>
      <c r="G163" s="270">
        <v>6000</v>
      </c>
      <c r="H163" s="261"/>
    </row>
    <row r="164" spans="1:8" ht="15.75">
      <c r="A164" s="274">
        <v>11</v>
      </c>
      <c r="B164" s="271" t="s">
        <v>414</v>
      </c>
      <c r="C164" s="259" t="s">
        <v>263</v>
      </c>
      <c r="D164" s="261">
        <f t="shared" si="4"/>
        <v>15000</v>
      </c>
      <c r="E164" s="261"/>
      <c r="F164" s="261"/>
      <c r="G164" s="270">
        <v>15000</v>
      </c>
      <c r="H164" s="261"/>
    </row>
    <row r="165" spans="1:8" ht="15.75">
      <c r="A165" s="274">
        <v>12</v>
      </c>
      <c r="B165" s="271" t="s">
        <v>415</v>
      </c>
      <c r="C165" s="259" t="s">
        <v>263</v>
      </c>
      <c r="D165" s="261">
        <f t="shared" si="4"/>
        <v>6500</v>
      </c>
      <c r="E165" s="261"/>
      <c r="F165" s="261"/>
      <c r="G165" s="270">
        <v>6500</v>
      </c>
      <c r="H165" s="261"/>
    </row>
    <row r="166" spans="1:8" ht="15.75">
      <c r="A166" s="274">
        <v>13</v>
      </c>
      <c r="B166" s="271" t="s">
        <v>416</v>
      </c>
      <c r="C166" s="259" t="s">
        <v>263</v>
      </c>
      <c r="D166" s="261">
        <f t="shared" si="4"/>
        <v>20000</v>
      </c>
      <c r="E166" s="261"/>
      <c r="F166" s="261"/>
      <c r="G166" s="270">
        <v>20000</v>
      </c>
      <c r="H166" s="261"/>
    </row>
    <row r="167" spans="1:8" ht="31.5">
      <c r="A167" s="274">
        <v>14</v>
      </c>
      <c r="B167" s="266" t="s">
        <v>417</v>
      </c>
      <c r="C167" s="259" t="s">
        <v>263</v>
      </c>
      <c r="D167" s="261">
        <f t="shared" si="4"/>
        <v>15000</v>
      </c>
      <c r="E167" s="261"/>
      <c r="F167" s="261"/>
      <c r="G167" s="270">
        <v>15000</v>
      </c>
      <c r="H167" s="261"/>
    </row>
    <row r="168" spans="1:8" ht="15.75">
      <c r="A168" s="274">
        <v>15</v>
      </c>
      <c r="B168" s="271" t="s">
        <v>418</v>
      </c>
      <c r="C168" s="259" t="s">
        <v>263</v>
      </c>
      <c r="D168" s="261">
        <f t="shared" si="4"/>
        <v>6000</v>
      </c>
      <c r="E168" s="261"/>
      <c r="F168" s="261"/>
      <c r="G168" s="270">
        <v>6000</v>
      </c>
      <c r="H168" s="261"/>
    </row>
    <row r="169" spans="1:8" ht="31.5">
      <c r="A169" s="274">
        <v>16</v>
      </c>
      <c r="B169" s="266" t="s">
        <v>419</v>
      </c>
      <c r="C169" s="259" t="s">
        <v>263</v>
      </c>
      <c r="D169" s="261">
        <f t="shared" si="4"/>
        <v>6000</v>
      </c>
      <c r="E169" s="261"/>
      <c r="F169" s="261"/>
      <c r="G169" s="270">
        <v>6000</v>
      </c>
      <c r="H169" s="261"/>
    </row>
    <row r="170" spans="1:8" ht="15.75">
      <c r="A170" s="274">
        <v>17</v>
      </c>
      <c r="B170" s="271" t="s">
        <v>420</v>
      </c>
      <c r="C170" s="259" t="s">
        <v>263</v>
      </c>
      <c r="D170" s="261">
        <f t="shared" si="4"/>
        <v>5000</v>
      </c>
      <c r="E170" s="261"/>
      <c r="F170" s="261"/>
      <c r="G170" s="270"/>
      <c r="H170" s="272">
        <v>5000</v>
      </c>
    </row>
    <row r="171" spans="1:8" ht="31.5">
      <c r="A171" s="274">
        <v>18</v>
      </c>
      <c r="B171" s="266" t="s">
        <v>421</v>
      </c>
      <c r="C171" s="259" t="s">
        <v>263</v>
      </c>
      <c r="D171" s="261">
        <f t="shared" si="4"/>
        <v>6500</v>
      </c>
      <c r="E171" s="261"/>
      <c r="F171" s="261"/>
      <c r="G171" s="270">
        <v>6500</v>
      </c>
      <c r="H171" s="272"/>
    </row>
    <row r="172" spans="1:8" ht="31.5">
      <c r="A172" s="274">
        <v>19</v>
      </c>
      <c r="B172" s="266" t="s">
        <v>422</v>
      </c>
      <c r="C172" s="259" t="s">
        <v>263</v>
      </c>
      <c r="D172" s="261">
        <f t="shared" si="4"/>
        <v>7000</v>
      </c>
      <c r="E172" s="261"/>
      <c r="F172" s="261"/>
      <c r="G172" s="270">
        <v>7000</v>
      </c>
      <c r="H172" s="272"/>
    </row>
    <row r="173" spans="1:8" ht="31.5">
      <c r="A173" s="274">
        <v>20</v>
      </c>
      <c r="B173" s="266" t="s">
        <v>423</v>
      </c>
      <c r="C173" s="259" t="s">
        <v>263</v>
      </c>
      <c r="D173" s="261">
        <f t="shared" si="4"/>
        <v>4000</v>
      </c>
      <c r="E173" s="261"/>
      <c r="F173" s="261"/>
      <c r="G173" s="270">
        <v>4000</v>
      </c>
      <c r="H173" s="272"/>
    </row>
    <row r="174" spans="1:8" ht="15.75">
      <c r="A174" s="274">
        <v>21</v>
      </c>
      <c r="B174" s="271" t="s">
        <v>424</v>
      </c>
      <c r="C174" s="259" t="s">
        <v>263</v>
      </c>
      <c r="D174" s="261">
        <f t="shared" si="4"/>
        <v>2200</v>
      </c>
      <c r="E174" s="261"/>
      <c r="F174" s="261"/>
      <c r="G174" s="270">
        <v>2200</v>
      </c>
      <c r="H174" s="272"/>
    </row>
    <row r="175" spans="1:8" ht="30">
      <c r="A175" s="274">
        <v>22</v>
      </c>
      <c r="B175" s="289" t="s">
        <v>425</v>
      </c>
      <c r="C175" s="259" t="s">
        <v>263</v>
      </c>
      <c r="D175" s="261">
        <f t="shared" si="4"/>
        <v>27000</v>
      </c>
      <c r="E175" s="261"/>
      <c r="F175" s="261"/>
      <c r="G175" s="270">
        <v>27000</v>
      </c>
      <c r="H175" s="272"/>
    </row>
    <row r="176" spans="1:8" ht="15.75">
      <c r="A176" s="274">
        <v>23</v>
      </c>
      <c r="B176" s="271" t="s">
        <v>426</v>
      </c>
      <c r="C176" s="259" t="s">
        <v>263</v>
      </c>
      <c r="D176" s="261">
        <f t="shared" si="4"/>
        <v>4000</v>
      </c>
      <c r="E176" s="261"/>
      <c r="F176" s="261"/>
      <c r="G176" s="270">
        <v>4000</v>
      </c>
      <c r="H176" s="272"/>
    </row>
    <row r="177" spans="1:8" ht="15.75">
      <c r="A177" s="274">
        <v>24</v>
      </c>
      <c r="B177" s="271" t="s">
        <v>427</v>
      </c>
      <c r="C177" s="259" t="s">
        <v>263</v>
      </c>
      <c r="D177" s="261">
        <f t="shared" si="4"/>
        <v>20500</v>
      </c>
      <c r="E177" s="261"/>
      <c r="F177" s="261"/>
      <c r="G177" s="270">
        <v>20500</v>
      </c>
      <c r="H177" s="272"/>
    </row>
    <row r="178" spans="1:8" ht="15.75">
      <c r="A178" s="274"/>
      <c r="B178" s="276" t="s">
        <v>371</v>
      </c>
      <c r="C178" s="264"/>
      <c r="D178" s="261">
        <f>D179+D180+D181+D182+D183+D184</f>
        <v>42000</v>
      </c>
      <c r="E178" s="261">
        <f>E179+E180+E181+E182+E183+E184</f>
        <v>0</v>
      </c>
      <c r="F178" s="261">
        <f>F179+F180+F181+F182+F183+F184</f>
        <v>0</v>
      </c>
      <c r="G178" s="261">
        <f>G179+G180+G181+G182+G183+G184</f>
        <v>34900</v>
      </c>
      <c r="H178" s="261">
        <f>H179+H180+H181+H182+H183+H184</f>
        <v>7100</v>
      </c>
    </row>
    <row r="179" spans="1:8" ht="15.75">
      <c r="A179" s="274">
        <v>1</v>
      </c>
      <c r="B179" s="271" t="s">
        <v>428</v>
      </c>
      <c r="C179" s="259" t="s">
        <v>263</v>
      </c>
      <c r="D179" s="261">
        <f t="shared" si="4"/>
        <v>8300</v>
      </c>
      <c r="E179" s="261"/>
      <c r="F179" s="272"/>
      <c r="G179" s="272">
        <v>8300</v>
      </c>
      <c r="H179" s="272"/>
    </row>
    <row r="180" spans="1:8" ht="15.75">
      <c r="A180" s="274">
        <v>2</v>
      </c>
      <c r="B180" s="271" t="s">
        <v>429</v>
      </c>
      <c r="C180" s="259" t="s">
        <v>263</v>
      </c>
      <c r="D180" s="261">
        <f t="shared" si="4"/>
        <v>1600</v>
      </c>
      <c r="E180" s="261"/>
      <c r="F180" s="272"/>
      <c r="G180" s="272"/>
      <c r="H180" s="272">
        <v>1600</v>
      </c>
    </row>
    <row r="181" spans="1:8" ht="15.75">
      <c r="A181" s="274">
        <v>3</v>
      </c>
      <c r="B181" s="271" t="s">
        <v>430</v>
      </c>
      <c r="C181" s="259" t="s">
        <v>263</v>
      </c>
      <c r="D181" s="261">
        <f t="shared" si="4"/>
        <v>5500</v>
      </c>
      <c r="E181" s="261"/>
      <c r="F181" s="272"/>
      <c r="G181" s="272"/>
      <c r="H181" s="272">
        <v>5500</v>
      </c>
    </row>
    <row r="182" spans="1:8" ht="15.75">
      <c r="A182" s="274">
        <v>4</v>
      </c>
      <c r="B182" s="271" t="s">
        <v>431</v>
      </c>
      <c r="C182" s="259" t="s">
        <v>263</v>
      </c>
      <c r="D182" s="261">
        <f t="shared" si="4"/>
        <v>20000</v>
      </c>
      <c r="E182" s="261"/>
      <c r="F182" s="272"/>
      <c r="G182" s="272">
        <v>20000</v>
      </c>
      <c r="H182" s="272"/>
    </row>
    <row r="183" spans="1:8" ht="15.75">
      <c r="A183" s="274">
        <v>5</v>
      </c>
      <c r="B183" s="271" t="s">
        <v>432</v>
      </c>
      <c r="C183" s="259" t="s">
        <v>263</v>
      </c>
      <c r="D183" s="261">
        <f t="shared" si="4"/>
        <v>2600</v>
      </c>
      <c r="E183" s="261"/>
      <c r="F183" s="272"/>
      <c r="G183" s="272">
        <v>2600</v>
      </c>
      <c r="H183" s="272"/>
    </row>
    <row r="184" spans="1:8" ht="15.75">
      <c r="A184" s="274">
        <v>6</v>
      </c>
      <c r="B184" s="271" t="s">
        <v>433</v>
      </c>
      <c r="C184" s="259" t="s">
        <v>263</v>
      </c>
      <c r="D184" s="261">
        <f t="shared" si="4"/>
        <v>4000</v>
      </c>
      <c r="E184" s="261"/>
      <c r="F184" s="272"/>
      <c r="G184" s="272">
        <v>4000</v>
      </c>
      <c r="H184" s="272"/>
    </row>
    <row r="185" spans="1:8" ht="15.75">
      <c r="A185" s="274"/>
      <c r="B185" s="276" t="s">
        <v>321</v>
      </c>
      <c r="C185" s="264"/>
      <c r="D185" s="261">
        <f>D186+D187+D188+D189+D190+D191+D192+D193</f>
        <v>64000</v>
      </c>
      <c r="E185" s="261">
        <f>E186+E187+E188+E189+E190+E191+E192+E193</f>
        <v>0</v>
      </c>
      <c r="F185" s="261">
        <f>F186+F187+F188+F189+F190+F191+F192+F193</f>
        <v>0</v>
      </c>
      <c r="G185" s="261">
        <f>G186+G187+G188+G189+G190+G191+G192+G193</f>
        <v>58000</v>
      </c>
      <c r="H185" s="261">
        <f>H186+H187+H188+H189+H190+H191+H192+H193</f>
        <v>6000</v>
      </c>
    </row>
    <row r="186" spans="1:8" ht="15.75">
      <c r="A186" s="274">
        <v>1</v>
      </c>
      <c r="B186" s="271" t="s">
        <v>434</v>
      </c>
      <c r="C186" s="259" t="s">
        <v>263</v>
      </c>
      <c r="D186" s="261">
        <f t="shared" si="4"/>
        <v>6000</v>
      </c>
      <c r="E186" s="261"/>
      <c r="F186" s="272"/>
      <c r="G186" s="270"/>
      <c r="H186" s="272">
        <v>6000</v>
      </c>
    </row>
    <row r="187" spans="1:8" ht="15.75">
      <c r="A187" s="274">
        <v>2</v>
      </c>
      <c r="B187" s="271" t="s">
        <v>435</v>
      </c>
      <c r="C187" s="259" t="s">
        <v>263</v>
      </c>
      <c r="D187" s="261">
        <f t="shared" si="4"/>
        <v>22000</v>
      </c>
      <c r="E187" s="261"/>
      <c r="F187" s="261"/>
      <c r="G187" s="270">
        <v>22000</v>
      </c>
      <c r="H187" s="261"/>
    </row>
    <row r="188" spans="1:8" ht="15.75">
      <c r="A188" s="274">
        <v>3</v>
      </c>
      <c r="B188" s="271" t="s">
        <v>436</v>
      </c>
      <c r="C188" s="259" t="s">
        <v>263</v>
      </c>
      <c r="D188" s="261">
        <f t="shared" si="4"/>
        <v>8000</v>
      </c>
      <c r="E188" s="261"/>
      <c r="F188" s="261"/>
      <c r="G188" s="270">
        <v>8000</v>
      </c>
      <c r="H188" s="261"/>
    </row>
    <row r="189" spans="1:8" ht="15.75">
      <c r="A189" s="274">
        <v>4</v>
      </c>
      <c r="B189" s="271" t="s">
        <v>437</v>
      </c>
      <c r="C189" s="259" t="s">
        <v>263</v>
      </c>
      <c r="D189" s="261">
        <f t="shared" si="4"/>
        <v>6500</v>
      </c>
      <c r="E189" s="261"/>
      <c r="F189" s="261"/>
      <c r="G189" s="270">
        <v>6500</v>
      </c>
      <c r="H189" s="261"/>
    </row>
    <row r="190" spans="1:8" ht="15.75">
      <c r="A190" s="274">
        <v>5</v>
      </c>
      <c r="B190" s="271" t="s">
        <v>438</v>
      </c>
      <c r="C190" s="259" t="s">
        <v>263</v>
      </c>
      <c r="D190" s="261">
        <f t="shared" si="4"/>
        <v>4000</v>
      </c>
      <c r="E190" s="261"/>
      <c r="F190" s="261"/>
      <c r="G190" s="270">
        <v>4000</v>
      </c>
      <c r="H190" s="261"/>
    </row>
    <row r="191" spans="1:8" ht="15.75">
      <c r="A191" s="274">
        <v>6</v>
      </c>
      <c r="B191" s="271" t="s">
        <v>439</v>
      </c>
      <c r="C191" s="259" t="s">
        <v>263</v>
      </c>
      <c r="D191" s="261">
        <f t="shared" si="4"/>
        <v>10000</v>
      </c>
      <c r="E191" s="261"/>
      <c r="F191" s="261"/>
      <c r="G191" s="270">
        <v>10000</v>
      </c>
      <c r="H191" s="261"/>
    </row>
    <row r="192" spans="1:8" ht="15.75">
      <c r="A192" s="274">
        <v>7</v>
      </c>
      <c r="B192" s="271" t="s">
        <v>440</v>
      </c>
      <c r="C192" s="259" t="s">
        <v>263</v>
      </c>
      <c r="D192" s="261">
        <f t="shared" si="4"/>
        <v>2000</v>
      </c>
      <c r="E192" s="261"/>
      <c r="F192" s="261"/>
      <c r="G192" s="270">
        <v>2000</v>
      </c>
      <c r="H192" s="261"/>
    </row>
    <row r="193" spans="1:8" ht="15.75">
      <c r="A193" s="274">
        <v>8</v>
      </c>
      <c r="B193" s="271" t="s">
        <v>441</v>
      </c>
      <c r="C193" s="259" t="s">
        <v>263</v>
      </c>
      <c r="D193" s="261">
        <f t="shared" si="4"/>
        <v>5500</v>
      </c>
      <c r="E193" s="261"/>
      <c r="F193" s="261"/>
      <c r="G193" s="270">
        <v>5500</v>
      </c>
      <c r="H193" s="261"/>
    </row>
    <row r="194" spans="1:8" ht="15.75">
      <c r="A194" s="274"/>
      <c r="B194" s="276" t="s">
        <v>265</v>
      </c>
      <c r="C194" s="264"/>
      <c r="D194" s="261">
        <f>D195+D196+D197+D198+D199+D200+D201+D202+D203+D204+D205+D206+D207+D208+D209+D210+D211+D212+D213+D214+D215+D216+D217+D218+D219+D220+D221+D222+D223+D224+D225+D226+D227+D228+D229+D230+D231+D232+D233+D234+D235+D236+D237+D238+D239+D240+D241+D242+D243+D244+D245+D246+D247+D248+D249+D250+D251+D252+D253+D254+D255+D256+D257+D258+D259+D260+D261+D262+D263+D264+D265+D266+D267+D268+D269+D270+D271+D272+D273+D274+D275+D276+D277+D278+D279+D280+D281+D282+D283+D284+D285+D286+D287+D288+D289+D290+D291+D292+D293+D294+D295+D296+D297+D298+D299+D300</f>
        <v>1258199</v>
      </c>
      <c r="E194" s="261">
        <f>E195+E196+E197+E198+E199+E200+E201+E202+E203+E204+E205+E206+E207+E208+E209+E210+E211+E212+E213+E214+E215+E216+E217+E218+E219+E220+E221+E222+E223+E224+E225+E226+E227+E228+E229+E230+E231+E232+E233+E234+E235+E236+E237+E238+E239+E240+E241+E242+E243+E244+E245+E246+E247+E248+E249+E250+E251+E252+E253+E254+E255+E256+E257+E258+E259+E260+E261+E262+E263+E264+E265+E266+E267+E268+E269+E270+E271+E272+E273+E274+E275+E276+E277+E278+E279+E280+E281+E282+E283+E284+E285+E286+E287+E288+E289+E290+E291+E292+E293+E294+E295+E296+E297+E298+E299+E300</f>
        <v>0</v>
      </c>
      <c r="F194" s="261">
        <f>F195+F196+F197+F198+F199+F200+F201+F202+F203+F204+F205+F206+F207+F208+F209+F210+F211+F212+F213+F214+F215+F216+F217+F218+F219+F220+F221+F222+F223+F224+F225+F226+F227+F228+F229+F230+F231+F232+F233+F234+F235+F236+F237+F238+F239+F240+F241+F242+F243+F244+F245+F246+F247+F248+F249+F250+F251+F252+F253+F254+F255+F256+F257+F258+F259+F260+F261+F262+F263+F264+F265+F266+F267+F268+F269+F270+F271+F272+F273+F274+F275+F276+F277+F278+F279+F280+F281+F282+F283+F284+F285+F286+F287+F288+F289+F290+F291+F292+F293+F294+F295+F296+F297+F298+F299+F300</f>
        <v>0</v>
      </c>
      <c r="G194" s="261">
        <f>G195+G196+G197+G198+G199+G200+G201+G202+G203+G204+G205+G206+G207+G208+G209+G210+G211+G212+G213+G214+G215+G216+G217+G218+G219+G220+G221+G222+G223+G224+G225+G226+G227+G228+G229+G230+G231+G232+G233+G234+G235+G236+G237+G238+G239+G240+G241+G242+G243+G244+G245+G246+G247+G248+G249+G250+G251+G252+G253+G254+G255+G256+G257+G258+G259+G260+G261+G262+G263+G264+G265+G266+G267+G268+G269+G270+G271+G272+G273+G274+G275+G276+G277+G278+G279+G280+G281+G282+G283+G284+G285+G286+G287+G288+G289+G290+G291+G292+G293+G294+G295+G296+G297+G298+G299+G300</f>
        <v>1130212</v>
      </c>
      <c r="H194" s="261">
        <f>H195+H196+H197+H198+H199+H200+H201+H202+H203+H204+H205+H206+H207+H208+H209+H210+H211+H212+H213+H214+H215+H216+H217+H218+H219+H220+H221+H222+H223+H224+H225+H226+H227+H228+H229+H230+H231+H232+H233+H234+H235+H236+H237+H238+H239+H240+H241+H242+H243+H244+H245+H246+H247+H248+H249+H250+H251+H252+H253+H254+H255+H256+H257+H258+H259+H260+H261+H262+H263+H264+H265+H266+H267+H268+H269+H270+H271+H272+H273+H274+H275+H276+H277+H278+H279+H280+H281+H282+H283+H284+H285+H286+H287+H288+H289+H290+H291+H292+H293+H294+H295+H296+H297+H298+H299+H300</f>
        <v>127987</v>
      </c>
    </row>
    <row r="195" spans="1:8" ht="63">
      <c r="A195" s="274">
        <v>1</v>
      </c>
      <c r="B195" s="266" t="s">
        <v>442</v>
      </c>
      <c r="C195" s="259" t="s">
        <v>263</v>
      </c>
      <c r="D195" s="261">
        <f t="shared" si="4"/>
        <v>48000</v>
      </c>
      <c r="E195" s="261"/>
      <c r="F195" s="261"/>
      <c r="G195" s="269">
        <v>48000</v>
      </c>
      <c r="H195" s="261"/>
    </row>
    <row r="196" spans="1:8" ht="31.5">
      <c r="A196" s="274">
        <v>2</v>
      </c>
      <c r="B196" s="266" t="s">
        <v>443</v>
      </c>
      <c r="C196" s="259" t="s">
        <v>263</v>
      </c>
      <c r="D196" s="261">
        <f t="shared" si="4"/>
        <v>14000</v>
      </c>
      <c r="E196" s="261"/>
      <c r="F196" s="261"/>
      <c r="G196" s="269">
        <v>14000</v>
      </c>
      <c r="H196" s="261"/>
    </row>
    <row r="197" spans="1:8" ht="47.25">
      <c r="A197" s="274">
        <v>3</v>
      </c>
      <c r="B197" s="266" t="s">
        <v>444</v>
      </c>
      <c r="C197" s="259" t="s">
        <v>263</v>
      </c>
      <c r="D197" s="261">
        <f t="shared" si="4"/>
        <v>20000</v>
      </c>
      <c r="E197" s="261"/>
      <c r="F197" s="261"/>
      <c r="G197" s="269">
        <v>20000</v>
      </c>
      <c r="H197" s="261"/>
    </row>
    <row r="198" spans="1:8" ht="47.25">
      <c r="A198" s="274">
        <v>4</v>
      </c>
      <c r="B198" s="266" t="s">
        <v>445</v>
      </c>
      <c r="C198" s="259" t="s">
        <v>263</v>
      </c>
      <c r="D198" s="261">
        <f t="shared" si="4"/>
        <v>24000</v>
      </c>
      <c r="E198" s="261"/>
      <c r="F198" s="261"/>
      <c r="G198" s="269">
        <v>24000</v>
      </c>
      <c r="H198" s="261"/>
    </row>
    <row r="199" spans="1:8" ht="47.25">
      <c r="A199" s="274">
        <v>5</v>
      </c>
      <c r="B199" s="266" t="s">
        <v>446</v>
      </c>
      <c r="C199" s="259" t="s">
        <v>263</v>
      </c>
      <c r="D199" s="261">
        <f t="shared" si="4"/>
        <v>10000</v>
      </c>
      <c r="E199" s="261"/>
      <c r="F199" s="261"/>
      <c r="G199" s="269">
        <v>10000</v>
      </c>
      <c r="H199" s="261"/>
    </row>
    <row r="200" spans="1:8" ht="47.25">
      <c r="A200" s="274">
        <v>6</v>
      </c>
      <c r="B200" s="266" t="s">
        <v>447</v>
      </c>
      <c r="C200" s="259" t="s">
        <v>263</v>
      </c>
      <c r="D200" s="261">
        <f t="shared" si="4"/>
        <v>23000</v>
      </c>
      <c r="E200" s="261"/>
      <c r="F200" s="261"/>
      <c r="G200" s="269">
        <v>23000</v>
      </c>
      <c r="H200" s="261"/>
    </row>
    <row r="201" spans="1:8" ht="31.5">
      <c r="A201" s="274">
        <v>7</v>
      </c>
      <c r="B201" s="266" t="s">
        <v>448</v>
      </c>
      <c r="C201" s="259" t="s">
        <v>263</v>
      </c>
      <c r="D201" s="261">
        <f t="shared" si="4"/>
        <v>17000</v>
      </c>
      <c r="E201" s="261"/>
      <c r="F201" s="261"/>
      <c r="G201" s="269">
        <v>17000</v>
      </c>
      <c r="H201" s="261"/>
    </row>
    <row r="202" spans="1:8" ht="47.25">
      <c r="A202" s="274">
        <v>8</v>
      </c>
      <c r="B202" s="266" t="s">
        <v>449</v>
      </c>
      <c r="C202" s="259" t="s">
        <v>263</v>
      </c>
      <c r="D202" s="261">
        <f t="shared" si="4"/>
        <v>40000</v>
      </c>
      <c r="E202" s="261"/>
      <c r="F202" s="261"/>
      <c r="G202" s="269">
        <v>40000</v>
      </c>
      <c r="H202" s="261"/>
    </row>
    <row r="203" spans="1:8" ht="63">
      <c r="A203" s="274">
        <v>9</v>
      </c>
      <c r="B203" s="266" t="s">
        <v>450</v>
      </c>
      <c r="C203" s="259" t="s">
        <v>263</v>
      </c>
      <c r="D203" s="261">
        <f t="shared" si="4"/>
        <v>33000</v>
      </c>
      <c r="E203" s="261"/>
      <c r="F203" s="261"/>
      <c r="G203" s="269">
        <v>33000</v>
      </c>
      <c r="H203" s="261"/>
    </row>
    <row r="204" spans="1:8" ht="31.5">
      <c r="A204" s="274">
        <v>10</v>
      </c>
      <c r="B204" s="266" t="s">
        <v>451</v>
      </c>
      <c r="C204" s="259" t="s">
        <v>263</v>
      </c>
      <c r="D204" s="261">
        <f t="shared" si="4"/>
        <v>1000</v>
      </c>
      <c r="E204" s="261"/>
      <c r="F204" s="261"/>
      <c r="G204" s="270">
        <v>1000</v>
      </c>
      <c r="H204" s="261"/>
    </row>
    <row r="205" spans="1:8" ht="31.5">
      <c r="A205" s="274">
        <v>11</v>
      </c>
      <c r="B205" s="266" t="s">
        <v>452</v>
      </c>
      <c r="C205" s="259" t="s">
        <v>263</v>
      </c>
      <c r="D205" s="261">
        <f t="shared" si="4"/>
        <v>12000</v>
      </c>
      <c r="E205" s="261"/>
      <c r="F205" s="261"/>
      <c r="G205" s="270">
        <v>12000</v>
      </c>
      <c r="H205" s="261"/>
    </row>
    <row r="206" spans="1:8" ht="47.25">
      <c r="A206" s="274">
        <v>12</v>
      </c>
      <c r="B206" s="266" t="s">
        <v>453</v>
      </c>
      <c r="C206" s="259" t="s">
        <v>263</v>
      </c>
      <c r="D206" s="261">
        <f t="shared" si="4"/>
        <v>20000</v>
      </c>
      <c r="E206" s="261"/>
      <c r="F206" s="261"/>
      <c r="G206" s="270">
        <v>4700</v>
      </c>
      <c r="H206" s="272">
        <v>15300</v>
      </c>
    </row>
    <row r="207" spans="1:8" ht="31.5">
      <c r="A207" s="274">
        <v>13</v>
      </c>
      <c r="B207" s="266" t="s">
        <v>454</v>
      </c>
      <c r="C207" s="259" t="s">
        <v>263</v>
      </c>
      <c r="D207" s="261">
        <f t="shared" si="4"/>
        <v>20000</v>
      </c>
      <c r="E207" s="261"/>
      <c r="F207" s="261"/>
      <c r="G207" s="270">
        <v>20000</v>
      </c>
      <c r="H207" s="261"/>
    </row>
    <row r="208" spans="1:8" ht="31.5">
      <c r="A208" s="274">
        <v>14</v>
      </c>
      <c r="B208" s="266" t="s">
        <v>455</v>
      </c>
      <c r="C208" s="259" t="s">
        <v>263</v>
      </c>
      <c r="D208" s="261">
        <f t="shared" si="4"/>
        <v>8000</v>
      </c>
      <c r="E208" s="261"/>
      <c r="F208" s="261"/>
      <c r="G208" s="270">
        <v>8000</v>
      </c>
      <c r="H208" s="261"/>
    </row>
    <row r="209" spans="1:8" ht="47.25">
      <c r="A209" s="274">
        <v>15</v>
      </c>
      <c r="B209" s="266" t="s">
        <v>456</v>
      </c>
      <c r="C209" s="259" t="s">
        <v>263</v>
      </c>
      <c r="D209" s="261">
        <f t="shared" si="4"/>
        <v>28000</v>
      </c>
      <c r="E209" s="261"/>
      <c r="F209" s="261"/>
      <c r="G209" s="270">
        <v>28000</v>
      </c>
      <c r="H209" s="261"/>
    </row>
    <row r="210" spans="1:8" ht="47.25">
      <c r="A210" s="274">
        <v>16</v>
      </c>
      <c r="B210" s="266" t="s">
        <v>457</v>
      </c>
      <c r="C210" s="259" t="s">
        <v>263</v>
      </c>
      <c r="D210" s="261">
        <f t="shared" si="4"/>
        <v>15000</v>
      </c>
      <c r="E210" s="261"/>
      <c r="F210" s="261"/>
      <c r="G210" s="270">
        <v>15000</v>
      </c>
      <c r="H210" s="261"/>
    </row>
    <row r="211" spans="1:8" ht="31.5">
      <c r="A211" s="274">
        <v>17</v>
      </c>
      <c r="B211" s="266" t="s">
        <v>458</v>
      </c>
      <c r="C211" s="259" t="s">
        <v>263</v>
      </c>
      <c r="D211" s="261">
        <f t="shared" si="4"/>
        <v>28000</v>
      </c>
      <c r="E211" s="261"/>
      <c r="F211" s="261"/>
      <c r="G211" s="270">
        <v>28000</v>
      </c>
      <c r="H211" s="261"/>
    </row>
    <row r="212" spans="1:8" ht="31.5">
      <c r="A212" s="274">
        <v>18</v>
      </c>
      <c r="B212" s="266" t="s">
        <v>459</v>
      </c>
      <c r="C212" s="259" t="s">
        <v>263</v>
      </c>
      <c r="D212" s="261">
        <f t="shared" si="4"/>
        <v>20000</v>
      </c>
      <c r="E212" s="261"/>
      <c r="F212" s="261"/>
      <c r="G212" s="270">
        <v>20000</v>
      </c>
      <c r="H212" s="261"/>
    </row>
    <row r="213" spans="1:8" ht="31.5">
      <c r="A213" s="274">
        <v>19</v>
      </c>
      <c r="B213" s="266" t="s">
        <v>460</v>
      </c>
      <c r="C213" s="259" t="s">
        <v>263</v>
      </c>
      <c r="D213" s="261">
        <f t="shared" si="4"/>
        <v>25000</v>
      </c>
      <c r="E213" s="261"/>
      <c r="F213" s="261"/>
      <c r="G213" s="270">
        <v>25000</v>
      </c>
      <c r="H213" s="261"/>
    </row>
    <row r="214" spans="1:8" ht="31.5">
      <c r="A214" s="274">
        <v>20</v>
      </c>
      <c r="B214" s="266" t="s">
        <v>461</v>
      </c>
      <c r="C214" s="259" t="s">
        <v>263</v>
      </c>
      <c r="D214" s="261">
        <f t="shared" si="4"/>
        <v>5600</v>
      </c>
      <c r="E214" s="261"/>
      <c r="F214" s="261"/>
      <c r="G214" s="270">
        <v>5600</v>
      </c>
      <c r="H214" s="261"/>
    </row>
    <row r="215" spans="1:8" ht="31.5">
      <c r="A215" s="274">
        <v>21</v>
      </c>
      <c r="B215" s="266" t="s">
        <v>462</v>
      </c>
      <c r="C215" s="259" t="s">
        <v>263</v>
      </c>
      <c r="D215" s="261">
        <f t="shared" si="4"/>
        <v>12000</v>
      </c>
      <c r="E215" s="261"/>
      <c r="F215" s="261"/>
      <c r="G215" s="270">
        <v>12000</v>
      </c>
      <c r="H215" s="261"/>
    </row>
    <row r="216" spans="1:8" ht="31.5">
      <c r="A216" s="274">
        <v>22</v>
      </c>
      <c r="B216" s="266" t="s">
        <v>463</v>
      </c>
      <c r="C216" s="259" t="s">
        <v>263</v>
      </c>
      <c r="D216" s="261">
        <f t="shared" si="4"/>
        <v>9000</v>
      </c>
      <c r="E216" s="261"/>
      <c r="F216" s="261"/>
      <c r="G216" s="270">
        <v>9000</v>
      </c>
      <c r="H216" s="261"/>
    </row>
    <row r="217" spans="1:8" ht="47.25">
      <c r="A217" s="274">
        <v>23</v>
      </c>
      <c r="B217" s="266" t="s">
        <v>464</v>
      </c>
      <c r="C217" s="259" t="s">
        <v>263</v>
      </c>
      <c r="D217" s="261">
        <f t="shared" si="4"/>
        <v>28000</v>
      </c>
      <c r="E217" s="261"/>
      <c r="F217" s="261"/>
      <c r="G217" s="270">
        <v>28000</v>
      </c>
      <c r="H217" s="261"/>
    </row>
    <row r="218" spans="1:8" ht="31.5">
      <c r="A218" s="274">
        <v>24</v>
      </c>
      <c r="B218" s="266" t="s">
        <v>465</v>
      </c>
      <c r="C218" s="259" t="s">
        <v>263</v>
      </c>
      <c r="D218" s="261">
        <f t="shared" si="4"/>
        <v>12000</v>
      </c>
      <c r="E218" s="261"/>
      <c r="F218" s="261"/>
      <c r="G218" s="270">
        <v>12000</v>
      </c>
      <c r="H218" s="261"/>
    </row>
    <row r="219" spans="1:8" ht="47.25">
      <c r="A219" s="274">
        <v>25</v>
      </c>
      <c r="B219" s="266" t="s">
        <v>466</v>
      </c>
      <c r="C219" s="259" t="s">
        <v>263</v>
      </c>
      <c r="D219" s="261">
        <f t="shared" si="4"/>
        <v>5915</v>
      </c>
      <c r="E219" s="272"/>
      <c r="F219" s="272"/>
      <c r="G219" s="270"/>
      <c r="H219" s="272">
        <v>5915</v>
      </c>
    </row>
    <row r="220" spans="1:8" ht="47.25">
      <c r="A220" s="274">
        <v>26</v>
      </c>
      <c r="B220" s="266" t="s">
        <v>467</v>
      </c>
      <c r="C220" s="259" t="s">
        <v>263</v>
      </c>
      <c r="D220" s="261">
        <f t="shared" si="4"/>
        <v>48000</v>
      </c>
      <c r="E220" s="272"/>
      <c r="F220" s="272"/>
      <c r="G220" s="270">
        <v>48000</v>
      </c>
      <c r="H220" s="272"/>
    </row>
    <row r="221" spans="1:8" ht="47.25">
      <c r="A221" s="274">
        <v>27</v>
      </c>
      <c r="B221" s="266" t="s">
        <v>468</v>
      </c>
      <c r="C221" s="259" t="s">
        <v>263</v>
      </c>
      <c r="D221" s="261">
        <f t="shared" si="4"/>
        <v>10000</v>
      </c>
      <c r="E221" s="272"/>
      <c r="F221" s="272"/>
      <c r="G221" s="270">
        <v>10000</v>
      </c>
      <c r="H221" s="272"/>
    </row>
    <row r="222" spans="1:8" ht="31.5">
      <c r="A222" s="274">
        <v>28</v>
      </c>
      <c r="B222" s="266" t="s">
        <v>469</v>
      </c>
      <c r="C222" s="259" t="s">
        <v>263</v>
      </c>
      <c r="D222" s="261">
        <f t="shared" si="4"/>
        <v>10000</v>
      </c>
      <c r="E222" s="272"/>
      <c r="F222" s="272"/>
      <c r="G222" s="270">
        <v>5000</v>
      </c>
      <c r="H222" s="272">
        <v>5000</v>
      </c>
    </row>
    <row r="223" spans="1:8" ht="47.25">
      <c r="A223" s="274">
        <v>29</v>
      </c>
      <c r="B223" s="266" t="s">
        <v>470</v>
      </c>
      <c r="C223" s="259" t="s">
        <v>263</v>
      </c>
      <c r="D223" s="261">
        <f t="shared" si="4"/>
        <v>57000</v>
      </c>
      <c r="E223" s="272"/>
      <c r="F223" s="272"/>
      <c r="G223" s="270">
        <v>33260</v>
      </c>
      <c r="H223" s="272">
        <v>23740</v>
      </c>
    </row>
    <row r="224" spans="1:8" ht="47.25">
      <c r="A224" s="274">
        <v>30</v>
      </c>
      <c r="B224" s="266" t="s">
        <v>471</v>
      </c>
      <c r="C224" s="259" t="s">
        <v>263</v>
      </c>
      <c r="D224" s="261">
        <f t="shared" si="4"/>
        <v>13000</v>
      </c>
      <c r="E224" s="272"/>
      <c r="F224" s="272"/>
      <c r="G224" s="270">
        <v>13000</v>
      </c>
      <c r="H224" s="272"/>
    </row>
    <row r="225" spans="1:8" ht="31.5">
      <c r="A225" s="274">
        <v>31</v>
      </c>
      <c r="B225" s="266" t="s">
        <v>472</v>
      </c>
      <c r="C225" s="259" t="s">
        <v>263</v>
      </c>
      <c r="D225" s="261">
        <f t="shared" si="4"/>
        <v>24000</v>
      </c>
      <c r="E225" s="272"/>
      <c r="F225" s="272"/>
      <c r="G225" s="270">
        <v>24000</v>
      </c>
      <c r="H225" s="272"/>
    </row>
    <row r="226" spans="1:8" ht="15.75">
      <c r="A226" s="274">
        <v>32</v>
      </c>
      <c r="B226" s="271" t="s">
        <v>473</v>
      </c>
      <c r="C226" s="259" t="s">
        <v>263</v>
      </c>
      <c r="D226" s="261">
        <f t="shared" si="4"/>
        <v>6336</v>
      </c>
      <c r="E226" s="272"/>
      <c r="F226" s="272"/>
      <c r="G226" s="270"/>
      <c r="H226" s="272">
        <v>6336</v>
      </c>
    </row>
    <row r="227" spans="1:8" ht="15.75">
      <c r="A227" s="274">
        <v>33</v>
      </c>
      <c r="B227" s="271" t="s">
        <v>474</v>
      </c>
      <c r="C227" s="259" t="s">
        <v>263</v>
      </c>
      <c r="D227" s="261">
        <f t="shared" si="4"/>
        <v>15000</v>
      </c>
      <c r="E227" s="272"/>
      <c r="F227" s="272"/>
      <c r="G227" s="270">
        <v>15000</v>
      </c>
      <c r="H227" s="272"/>
    </row>
    <row r="228" spans="1:8" ht="15.75">
      <c r="A228" s="274">
        <v>34</v>
      </c>
      <c r="B228" s="271" t="s">
        <v>475</v>
      </c>
      <c r="C228" s="259" t="s">
        <v>263</v>
      </c>
      <c r="D228" s="261">
        <f t="shared" si="4"/>
        <v>20000</v>
      </c>
      <c r="E228" s="261"/>
      <c r="F228" s="272"/>
      <c r="G228" s="270">
        <v>7660</v>
      </c>
      <c r="H228" s="272">
        <v>12340</v>
      </c>
    </row>
    <row r="229" spans="1:8" ht="15.75">
      <c r="A229" s="274">
        <v>35</v>
      </c>
      <c r="B229" s="271" t="s">
        <v>476</v>
      </c>
      <c r="C229" s="259" t="s">
        <v>263</v>
      </c>
      <c r="D229" s="261">
        <f t="shared" si="4"/>
        <v>24000</v>
      </c>
      <c r="E229" s="261"/>
      <c r="F229" s="272"/>
      <c r="G229" s="270">
        <v>24000</v>
      </c>
      <c r="H229" s="272"/>
    </row>
    <row r="230" spans="1:8" ht="15.75">
      <c r="A230" s="274">
        <v>36</v>
      </c>
      <c r="B230" s="271" t="s">
        <v>477</v>
      </c>
      <c r="C230" s="259" t="s">
        <v>263</v>
      </c>
      <c r="D230" s="261">
        <f t="shared" si="4"/>
        <v>31000</v>
      </c>
      <c r="E230" s="261"/>
      <c r="F230" s="272"/>
      <c r="G230" s="270">
        <v>31000</v>
      </c>
      <c r="H230" s="272"/>
    </row>
    <row r="231" spans="1:8" ht="15.75">
      <c r="A231" s="274">
        <v>37</v>
      </c>
      <c r="B231" s="271" t="s">
        <v>478</v>
      </c>
      <c r="C231" s="259" t="s">
        <v>263</v>
      </c>
      <c r="D231" s="261">
        <f t="shared" si="4"/>
        <v>18000</v>
      </c>
      <c r="E231" s="261"/>
      <c r="F231" s="272"/>
      <c r="G231" s="270">
        <v>18000</v>
      </c>
      <c r="H231" s="272"/>
    </row>
    <row r="232" spans="1:8" ht="15.75">
      <c r="A232" s="274">
        <v>38</v>
      </c>
      <c r="B232" s="271" t="s">
        <v>479</v>
      </c>
      <c r="C232" s="259" t="s">
        <v>263</v>
      </c>
      <c r="D232" s="261">
        <f t="shared" si="4"/>
        <v>5000</v>
      </c>
      <c r="E232" s="261"/>
      <c r="F232" s="272"/>
      <c r="G232" s="270">
        <v>5000</v>
      </c>
      <c r="H232" s="272"/>
    </row>
    <row r="233" spans="1:8" ht="15.75">
      <c r="A233" s="274">
        <v>39</v>
      </c>
      <c r="B233" s="271" t="s">
        <v>480</v>
      </c>
      <c r="C233" s="259" t="s">
        <v>263</v>
      </c>
      <c r="D233" s="261">
        <f t="shared" si="4"/>
        <v>14000</v>
      </c>
      <c r="E233" s="261"/>
      <c r="F233" s="272"/>
      <c r="G233" s="270">
        <v>12229</v>
      </c>
      <c r="H233" s="272">
        <v>1771</v>
      </c>
    </row>
    <row r="234" spans="1:8" ht="15.75">
      <c r="A234" s="274">
        <v>40</v>
      </c>
      <c r="B234" s="271" t="s">
        <v>481</v>
      </c>
      <c r="C234" s="259" t="s">
        <v>263</v>
      </c>
      <c r="D234" s="261">
        <f t="shared" si="4"/>
        <v>20000</v>
      </c>
      <c r="E234" s="261"/>
      <c r="F234" s="272"/>
      <c r="G234" s="270">
        <v>20000</v>
      </c>
      <c r="H234" s="272"/>
    </row>
    <row r="235" spans="1:8" ht="15.75">
      <c r="A235" s="274">
        <v>41</v>
      </c>
      <c r="B235" s="271" t="s">
        <v>482</v>
      </c>
      <c r="C235" s="259" t="s">
        <v>263</v>
      </c>
      <c r="D235" s="261">
        <f t="shared" si="4"/>
        <v>6000</v>
      </c>
      <c r="E235" s="261"/>
      <c r="F235" s="272"/>
      <c r="G235" s="270">
        <v>6000</v>
      </c>
      <c r="H235" s="272"/>
    </row>
    <row r="236" spans="1:8" ht="15.75">
      <c r="A236" s="274">
        <v>42</v>
      </c>
      <c r="B236" s="271" t="s">
        <v>483</v>
      </c>
      <c r="C236" s="259" t="s">
        <v>263</v>
      </c>
      <c r="D236" s="261">
        <f t="shared" si="4"/>
        <v>9000</v>
      </c>
      <c r="E236" s="261"/>
      <c r="F236" s="272"/>
      <c r="G236" s="270">
        <v>9000</v>
      </c>
      <c r="H236" s="272"/>
    </row>
    <row r="237" spans="1:8" ht="31.5">
      <c r="A237" s="274">
        <v>43</v>
      </c>
      <c r="B237" s="266" t="s">
        <v>484</v>
      </c>
      <c r="C237" s="259" t="s">
        <v>263</v>
      </c>
      <c r="D237" s="261">
        <f t="shared" si="4"/>
        <v>25000</v>
      </c>
      <c r="E237" s="261"/>
      <c r="F237" s="272"/>
      <c r="G237" s="269">
        <v>25000</v>
      </c>
      <c r="H237" s="272"/>
    </row>
    <row r="238" spans="1:8" ht="31.5">
      <c r="A238" s="274">
        <v>44</v>
      </c>
      <c r="B238" s="266" t="s">
        <v>485</v>
      </c>
      <c r="C238" s="259" t="s">
        <v>263</v>
      </c>
      <c r="D238" s="261">
        <f t="shared" si="4"/>
        <v>14000</v>
      </c>
      <c r="E238" s="261"/>
      <c r="F238" s="272"/>
      <c r="G238" s="269">
        <v>14000</v>
      </c>
      <c r="H238" s="272"/>
    </row>
    <row r="239" spans="1:8" ht="47.25">
      <c r="A239" s="274">
        <v>45</v>
      </c>
      <c r="B239" s="266" t="s">
        <v>486</v>
      </c>
      <c r="C239" s="259" t="s">
        <v>263</v>
      </c>
      <c r="D239" s="261">
        <f t="shared" si="4"/>
        <v>50000</v>
      </c>
      <c r="E239" s="261"/>
      <c r="F239" s="272"/>
      <c r="G239" s="269">
        <v>50000</v>
      </c>
      <c r="H239" s="272"/>
    </row>
    <row r="240" spans="1:8" ht="15.75">
      <c r="A240" s="274">
        <v>46</v>
      </c>
      <c r="B240" s="271" t="s">
        <v>487</v>
      </c>
      <c r="C240" s="259" t="s">
        <v>263</v>
      </c>
      <c r="D240" s="261">
        <f t="shared" si="4"/>
        <v>30000</v>
      </c>
      <c r="E240" s="261"/>
      <c r="F240" s="272"/>
      <c r="G240" s="270">
        <v>30000</v>
      </c>
      <c r="H240" s="272"/>
    </row>
    <row r="241" spans="1:8" ht="15.75">
      <c r="A241" s="274">
        <v>47</v>
      </c>
      <c r="B241" s="271" t="s">
        <v>488</v>
      </c>
      <c r="C241" s="259" t="s">
        <v>263</v>
      </c>
      <c r="D241" s="261">
        <f t="shared" si="4"/>
        <v>1300</v>
      </c>
      <c r="E241" s="261"/>
      <c r="F241" s="272"/>
      <c r="G241" s="272">
        <v>1300</v>
      </c>
      <c r="H241" s="272"/>
    </row>
    <row r="242" spans="1:8" ht="63">
      <c r="A242" s="274">
        <v>48</v>
      </c>
      <c r="B242" s="266" t="s">
        <v>489</v>
      </c>
      <c r="C242" s="259" t="s">
        <v>263</v>
      </c>
      <c r="D242" s="261">
        <f t="shared" si="4"/>
        <v>26000</v>
      </c>
      <c r="E242" s="261"/>
      <c r="F242" s="272"/>
      <c r="G242" s="270">
        <v>26000</v>
      </c>
      <c r="H242" s="272"/>
    </row>
    <row r="243" spans="1:8" ht="47.25">
      <c r="A243" s="274">
        <v>49</v>
      </c>
      <c r="B243" s="266" t="s">
        <v>490</v>
      </c>
      <c r="C243" s="259" t="s">
        <v>263</v>
      </c>
      <c r="D243" s="261">
        <f t="shared" si="4"/>
        <v>1000</v>
      </c>
      <c r="E243" s="261"/>
      <c r="F243" s="272"/>
      <c r="G243" s="270">
        <v>1000</v>
      </c>
      <c r="H243" s="272"/>
    </row>
    <row r="244" spans="1:8" ht="63">
      <c r="A244" s="274">
        <v>50</v>
      </c>
      <c r="B244" s="266" t="s">
        <v>491</v>
      </c>
      <c r="C244" s="259" t="s">
        <v>263</v>
      </c>
      <c r="D244" s="261">
        <f t="shared" si="4"/>
        <v>7000</v>
      </c>
      <c r="E244" s="261"/>
      <c r="F244" s="272"/>
      <c r="G244" s="270">
        <v>7000</v>
      </c>
      <c r="H244" s="272"/>
    </row>
    <row r="245" spans="1:8" ht="63">
      <c r="A245" s="274">
        <v>51</v>
      </c>
      <c r="B245" s="266" t="s">
        <v>492</v>
      </c>
      <c r="C245" s="259" t="s">
        <v>263</v>
      </c>
      <c r="D245" s="261">
        <f t="shared" si="4"/>
        <v>6800</v>
      </c>
      <c r="E245" s="261"/>
      <c r="F245" s="272"/>
      <c r="G245" s="270">
        <v>6800</v>
      </c>
      <c r="H245" s="272"/>
    </row>
    <row r="246" spans="1:8" ht="47.25">
      <c r="A246" s="274">
        <v>52</v>
      </c>
      <c r="B246" s="266" t="s">
        <v>493</v>
      </c>
      <c r="C246" s="259" t="s">
        <v>263</v>
      </c>
      <c r="D246" s="261">
        <f t="shared" si="4"/>
        <v>1000</v>
      </c>
      <c r="E246" s="261"/>
      <c r="F246" s="272"/>
      <c r="G246" s="270">
        <v>1000</v>
      </c>
      <c r="H246" s="272"/>
    </row>
    <row r="247" spans="1:8" ht="63">
      <c r="A247" s="274">
        <v>53</v>
      </c>
      <c r="B247" s="266" t="s">
        <v>494</v>
      </c>
      <c r="C247" s="259" t="s">
        <v>263</v>
      </c>
      <c r="D247" s="261">
        <f t="shared" si="4"/>
        <v>11900</v>
      </c>
      <c r="E247" s="261"/>
      <c r="F247" s="272"/>
      <c r="G247" s="270"/>
      <c r="H247" s="272">
        <v>11900</v>
      </c>
    </row>
    <row r="248" spans="1:8" ht="47.25">
      <c r="A248" s="274">
        <v>54</v>
      </c>
      <c r="B248" s="266" t="s">
        <v>495</v>
      </c>
      <c r="C248" s="259" t="s">
        <v>263</v>
      </c>
      <c r="D248" s="261">
        <f t="shared" si="4"/>
        <v>6000</v>
      </c>
      <c r="E248" s="261"/>
      <c r="F248" s="272"/>
      <c r="G248" s="270">
        <v>6000</v>
      </c>
      <c r="H248" s="272"/>
    </row>
    <row r="249" spans="1:8" ht="63">
      <c r="A249" s="274">
        <v>55</v>
      </c>
      <c r="B249" s="266" t="s">
        <v>496</v>
      </c>
      <c r="C249" s="259" t="s">
        <v>263</v>
      </c>
      <c r="D249" s="261">
        <f t="shared" si="4"/>
        <v>1000</v>
      </c>
      <c r="E249" s="261"/>
      <c r="F249" s="272"/>
      <c r="G249" s="270">
        <v>1000</v>
      </c>
      <c r="H249" s="272"/>
    </row>
    <row r="250" spans="1:8" ht="47.25">
      <c r="A250" s="274">
        <v>56</v>
      </c>
      <c r="B250" s="266" t="s">
        <v>497</v>
      </c>
      <c r="C250" s="259" t="s">
        <v>263</v>
      </c>
      <c r="D250" s="261">
        <f t="shared" si="4"/>
        <v>5000</v>
      </c>
      <c r="E250" s="261"/>
      <c r="F250" s="272"/>
      <c r="G250" s="270">
        <v>5000</v>
      </c>
      <c r="H250" s="272"/>
    </row>
    <row r="251" spans="1:8" ht="47.25">
      <c r="A251" s="274">
        <v>57</v>
      </c>
      <c r="B251" s="266" t="s">
        <v>498</v>
      </c>
      <c r="C251" s="259" t="s">
        <v>263</v>
      </c>
      <c r="D251" s="261">
        <f t="shared" si="4"/>
        <v>3145</v>
      </c>
      <c r="E251" s="261"/>
      <c r="F251" s="272"/>
      <c r="G251" s="270"/>
      <c r="H251" s="272">
        <v>3145</v>
      </c>
    </row>
    <row r="252" spans="1:8" ht="15.75">
      <c r="A252" s="274">
        <v>58</v>
      </c>
      <c r="B252" s="271" t="s">
        <v>499</v>
      </c>
      <c r="C252" s="259" t="s">
        <v>263</v>
      </c>
      <c r="D252" s="261">
        <f t="shared" si="4"/>
        <v>6000</v>
      </c>
      <c r="E252" s="261"/>
      <c r="F252" s="272"/>
      <c r="G252" s="272"/>
      <c r="H252" s="272">
        <v>6000</v>
      </c>
    </row>
    <row r="253" spans="1:8" ht="15.75">
      <c r="A253" s="274">
        <v>59</v>
      </c>
      <c r="B253" s="271" t="s">
        <v>500</v>
      </c>
      <c r="C253" s="259" t="s">
        <v>263</v>
      </c>
      <c r="D253" s="261">
        <f t="shared" si="4"/>
        <v>5100</v>
      </c>
      <c r="E253" s="261"/>
      <c r="F253" s="272"/>
      <c r="G253" s="272">
        <v>2100</v>
      </c>
      <c r="H253" s="272">
        <v>3000</v>
      </c>
    </row>
    <row r="254" spans="1:8" ht="15.75">
      <c r="A254" s="274">
        <v>60</v>
      </c>
      <c r="B254" s="271" t="s">
        <v>501</v>
      </c>
      <c r="C254" s="259" t="s">
        <v>263</v>
      </c>
      <c r="D254" s="261">
        <f t="shared" si="4"/>
        <v>12000</v>
      </c>
      <c r="E254" s="261"/>
      <c r="F254" s="272"/>
      <c r="G254" s="270">
        <v>12000</v>
      </c>
      <c r="H254" s="272"/>
    </row>
    <row r="255" spans="1:8" ht="15.75">
      <c r="A255" s="274">
        <v>61</v>
      </c>
      <c r="B255" s="271" t="s">
        <v>502</v>
      </c>
      <c r="C255" s="259" t="s">
        <v>263</v>
      </c>
      <c r="D255" s="261">
        <f t="shared" si="4"/>
        <v>4000</v>
      </c>
      <c r="E255" s="261"/>
      <c r="F255" s="261"/>
      <c r="G255" s="270">
        <v>4000</v>
      </c>
      <c r="H255" s="261"/>
    </row>
    <row r="256" spans="1:8" ht="15.75">
      <c r="A256" s="274">
        <v>62</v>
      </c>
      <c r="B256" s="271" t="s">
        <v>503</v>
      </c>
      <c r="C256" s="259" t="s">
        <v>263</v>
      </c>
      <c r="D256" s="261">
        <f t="shared" si="4"/>
        <v>1200</v>
      </c>
      <c r="E256" s="261"/>
      <c r="F256" s="261"/>
      <c r="G256" s="270">
        <v>1200</v>
      </c>
      <c r="H256" s="261"/>
    </row>
    <row r="257" spans="1:8" ht="15.75">
      <c r="A257" s="274">
        <v>63</v>
      </c>
      <c r="B257" s="271" t="s">
        <v>504</v>
      </c>
      <c r="C257" s="259" t="s">
        <v>263</v>
      </c>
      <c r="D257" s="261">
        <f t="shared" si="4"/>
        <v>1500</v>
      </c>
      <c r="E257" s="261"/>
      <c r="F257" s="261"/>
      <c r="G257" s="270">
        <v>1500</v>
      </c>
      <c r="H257" s="261"/>
    </row>
    <row r="258" spans="1:8" ht="15.75">
      <c r="A258" s="274">
        <v>64</v>
      </c>
      <c r="B258" s="271" t="s">
        <v>505</v>
      </c>
      <c r="C258" s="259" t="s">
        <v>263</v>
      </c>
      <c r="D258" s="261">
        <f t="shared" si="4"/>
        <v>1000</v>
      </c>
      <c r="E258" s="261"/>
      <c r="F258" s="261"/>
      <c r="G258" s="270">
        <v>1000</v>
      </c>
      <c r="H258" s="261"/>
    </row>
    <row r="259" spans="1:8" ht="15.75">
      <c r="A259" s="274">
        <v>65</v>
      </c>
      <c r="B259" s="271" t="s">
        <v>506</v>
      </c>
      <c r="C259" s="259" t="s">
        <v>263</v>
      </c>
      <c r="D259" s="261">
        <f t="shared" si="4"/>
        <v>2100</v>
      </c>
      <c r="E259" s="261"/>
      <c r="F259" s="261"/>
      <c r="G259" s="270">
        <v>2100</v>
      </c>
      <c r="H259" s="261"/>
    </row>
    <row r="260" spans="1:8" ht="15.75">
      <c r="A260" s="274">
        <v>66</v>
      </c>
      <c r="B260" s="271" t="s">
        <v>507</v>
      </c>
      <c r="C260" s="259" t="s">
        <v>263</v>
      </c>
      <c r="D260" s="261">
        <f t="shared" si="4"/>
        <v>9000</v>
      </c>
      <c r="E260" s="261"/>
      <c r="F260" s="261"/>
      <c r="G260" s="270">
        <v>9000</v>
      </c>
      <c r="H260" s="261"/>
    </row>
    <row r="261" spans="1:8" ht="15.75">
      <c r="A261" s="274">
        <v>67</v>
      </c>
      <c r="B261" s="271" t="s">
        <v>508</v>
      </c>
      <c r="C261" s="259" t="s">
        <v>263</v>
      </c>
      <c r="D261" s="261">
        <f t="shared" si="4"/>
        <v>1000</v>
      </c>
      <c r="E261" s="261"/>
      <c r="F261" s="261"/>
      <c r="G261" s="270">
        <v>1000</v>
      </c>
      <c r="H261" s="261"/>
    </row>
    <row r="262" spans="1:8" ht="15.75">
      <c r="A262" s="274">
        <v>68</v>
      </c>
      <c r="B262" s="271" t="s">
        <v>509</v>
      </c>
      <c r="C262" s="259" t="s">
        <v>263</v>
      </c>
      <c r="D262" s="261">
        <f t="shared" si="4"/>
        <v>2000</v>
      </c>
      <c r="E262" s="261"/>
      <c r="F262" s="261"/>
      <c r="G262" s="270">
        <v>2000</v>
      </c>
      <c r="H262" s="261"/>
    </row>
    <row r="263" spans="1:8" ht="15.75">
      <c r="A263" s="274">
        <v>69</v>
      </c>
      <c r="B263" s="271" t="s">
        <v>510</v>
      </c>
      <c r="C263" s="259" t="s">
        <v>263</v>
      </c>
      <c r="D263" s="261">
        <f t="shared" si="4"/>
        <v>7200</v>
      </c>
      <c r="E263" s="261"/>
      <c r="F263" s="261"/>
      <c r="G263" s="270">
        <v>1653</v>
      </c>
      <c r="H263" s="272">
        <v>5547</v>
      </c>
    </row>
    <row r="264" spans="1:8" ht="15.75">
      <c r="A264" s="274">
        <v>70</v>
      </c>
      <c r="B264" s="271" t="s">
        <v>511</v>
      </c>
      <c r="C264" s="259" t="s">
        <v>263</v>
      </c>
      <c r="D264" s="261">
        <f t="shared" si="4"/>
        <v>5800</v>
      </c>
      <c r="E264" s="261"/>
      <c r="F264" s="261"/>
      <c r="G264" s="270">
        <v>5800</v>
      </c>
      <c r="H264" s="272"/>
    </row>
    <row r="265" spans="1:8" ht="15.75">
      <c r="A265" s="274">
        <v>71</v>
      </c>
      <c r="B265" s="271" t="s">
        <v>512</v>
      </c>
      <c r="C265" s="259" t="s">
        <v>263</v>
      </c>
      <c r="D265" s="261">
        <f t="shared" si="4"/>
        <v>2000</v>
      </c>
      <c r="E265" s="261"/>
      <c r="F265" s="261"/>
      <c r="G265" s="272">
        <v>2000</v>
      </c>
      <c r="H265" s="272"/>
    </row>
    <row r="266" spans="1:8" ht="15.75">
      <c r="A266" s="274">
        <v>72</v>
      </c>
      <c r="B266" s="271" t="s">
        <v>513</v>
      </c>
      <c r="C266" s="259" t="s">
        <v>263</v>
      </c>
      <c r="D266" s="261">
        <f t="shared" si="4"/>
        <v>3800</v>
      </c>
      <c r="E266" s="261"/>
      <c r="F266" s="261"/>
      <c r="G266" s="272">
        <v>600</v>
      </c>
      <c r="H266" s="272">
        <v>3200</v>
      </c>
    </row>
    <row r="267" spans="1:8" ht="15.75">
      <c r="A267" s="274">
        <v>73</v>
      </c>
      <c r="B267" s="271" t="s">
        <v>514</v>
      </c>
      <c r="C267" s="259" t="s">
        <v>263</v>
      </c>
      <c r="D267" s="261">
        <f t="shared" si="4"/>
        <v>1500</v>
      </c>
      <c r="E267" s="261"/>
      <c r="F267" s="261"/>
      <c r="G267" s="272">
        <v>1500</v>
      </c>
      <c r="H267" s="272"/>
    </row>
    <row r="268" spans="1:8" ht="15.75">
      <c r="A268" s="274">
        <v>74</v>
      </c>
      <c r="B268" s="271" t="s">
        <v>515</v>
      </c>
      <c r="C268" s="259" t="s">
        <v>263</v>
      </c>
      <c r="D268" s="261">
        <f t="shared" si="4"/>
        <v>2000</v>
      </c>
      <c r="E268" s="261"/>
      <c r="F268" s="261"/>
      <c r="G268" s="272"/>
      <c r="H268" s="272">
        <v>2000</v>
      </c>
    </row>
    <row r="269" spans="1:8" ht="15.75">
      <c r="A269" s="274">
        <v>75</v>
      </c>
      <c r="B269" s="271" t="s">
        <v>516</v>
      </c>
      <c r="C269" s="259" t="s">
        <v>263</v>
      </c>
      <c r="D269" s="261">
        <f t="shared" si="4"/>
        <v>4000</v>
      </c>
      <c r="E269" s="261"/>
      <c r="F269" s="261"/>
      <c r="G269" s="272">
        <v>4000</v>
      </c>
      <c r="H269" s="272"/>
    </row>
    <row r="270" spans="1:8" ht="15.75">
      <c r="A270" s="274">
        <v>76</v>
      </c>
      <c r="B270" s="271" t="s">
        <v>517</v>
      </c>
      <c r="C270" s="259" t="s">
        <v>263</v>
      </c>
      <c r="D270" s="261">
        <f t="shared" si="4"/>
        <v>2400</v>
      </c>
      <c r="E270" s="261"/>
      <c r="F270" s="261"/>
      <c r="G270" s="272">
        <v>2400</v>
      </c>
      <c r="H270" s="272"/>
    </row>
    <row r="271" spans="1:8" ht="15.75">
      <c r="A271" s="274">
        <v>77</v>
      </c>
      <c r="B271" s="271" t="s">
        <v>518</v>
      </c>
      <c r="C271" s="259" t="s">
        <v>263</v>
      </c>
      <c r="D271" s="261">
        <f t="shared" si="4"/>
        <v>4000</v>
      </c>
      <c r="E271" s="261"/>
      <c r="F271" s="272"/>
      <c r="G271" s="272">
        <v>4000</v>
      </c>
      <c r="H271" s="272"/>
    </row>
    <row r="272" spans="1:8" ht="15.75">
      <c r="A272" s="274">
        <v>78</v>
      </c>
      <c r="B272" s="271" t="s">
        <v>519</v>
      </c>
      <c r="C272" s="259" t="s">
        <v>263</v>
      </c>
      <c r="D272" s="261">
        <f t="shared" si="4"/>
        <v>8000</v>
      </c>
      <c r="E272" s="261"/>
      <c r="F272" s="272"/>
      <c r="G272" s="272">
        <v>8000</v>
      </c>
      <c r="H272" s="272"/>
    </row>
    <row r="273" spans="1:8" ht="15.75">
      <c r="A273" s="274">
        <v>79</v>
      </c>
      <c r="B273" s="271" t="s">
        <v>520</v>
      </c>
      <c r="C273" s="259" t="s">
        <v>263</v>
      </c>
      <c r="D273" s="261">
        <f t="shared" si="4"/>
        <v>4000</v>
      </c>
      <c r="E273" s="261"/>
      <c r="F273" s="272"/>
      <c r="G273" s="272">
        <v>4000</v>
      </c>
      <c r="H273" s="272"/>
    </row>
    <row r="274" spans="1:8" ht="15.75">
      <c r="A274" s="274">
        <v>80</v>
      </c>
      <c r="B274" s="271" t="s">
        <v>521</v>
      </c>
      <c r="C274" s="259" t="s">
        <v>263</v>
      </c>
      <c r="D274" s="261">
        <f t="shared" si="4"/>
        <v>20000</v>
      </c>
      <c r="E274" s="261"/>
      <c r="F274" s="272"/>
      <c r="G274" s="272">
        <v>20000</v>
      </c>
      <c r="H274" s="272"/>
    </row>
    <row r="275" spans="1:8" ht="15.75">
      <c r="A275" s="274">
        <v>81</v>
      </c>
      <c r="B275" s="271" t="s">
        <v>522</v>
      </c>
      <c r="C275" s="259" t="s">
        <v>263</v>
      </c>
      <c r="D275" s="261">
        <f t="shared" si="4"/>
        <v>1500</v>
      </c>
      <c r="E275" s="261"/>
      <c r="F275" s="272"/>
      <c r="G275" s="272">
        <v>1500</v>
      </c>
      <c r="H275" s="272"/>
    </row>
    <row r="276" spans="1:8" ht="15.75">
      <c r="A276" s="274">
        <v>82</v>
      </c>
      <c r="B276" s="271" t="s">
        <v>523</v>
      </c>
      <c r="C276" s="259" t="s">
        <v>263</v>
      </c>
      <c r="D276" s="261">
        <f t="shared" si="4"/>
        <v>4000</v>
      </c>
      <c r="E276" s="261"/>
      <c r="F276" s="272"/>
      <c r="G276" s="272">
        <v>4000</v>
      </c>
      <c r="H276" s="272"/>
    </row>
    <row r="277" spans="1:8" ht="15.75">
      <c r="A277" s="274">
        <v>83</v>
      </c>
      <c r="B277" s="271" t="s">
        <v>524</v>
      </c>
      <c r="C277" s="259" t="s">
        <v>263</v>
      </c>
      <c r="D277" s="261">
        <f t="shared" si="4"/>
        <v>1000</v>
      </c>
      <c r="E277" s="261"/>
      <c r="F277" s="272"/>
      <c r="G277" s="272">
        <v>1000</v>
      </c>
      <c r="H277" s="272"/>
    </row>
    <row r="278" spans="1:8" ht="15.75">
      <c r="A278" s="274">
        <v>84</v>
      </c>
      <c r="B278" s="271" t="s">
        <v>525</v>
      </c>
      <c r="C278" s="259" t="s">
        <v>263</v>
      </c>
      <c r="D278" s="261">
        <f t="shared" si="4"/>
        <v>18000</v>
      </c>
      <c r="E278" s="261"/>
      <c r="F278" s="272"/>
      <c r="G278" s="272">
        <v>18000</v>
      </c>
      <c r="H278" s="272"/>
    </row>
    <row r="279" spans="1:8" ht="15.75">
      <c r="A279" s="274">
        <v>85</v>
      </c>
      <c r="B279" s="271" t="s">
        <v>526</v>
      </c>
      <c r="C279" s="259" t="s">
        <v>263</v>
      </c>
      <c r="D279" s="261">
        <f t="shared" si="4"/>
        <v>8000</v>
      </c>
      <c r="E279" s="261"/>
      <c r="F279" s="272"/>
      <c r="G279" s="272">
        <v>8000</v>
      </c>
      <c r="H279" s="272"/>
    </row>
    <row r="280" spans="1:8" ht="15.75">
      <c r="A280" s="274">
        <v>86</v>
      </c>
      <c r="B280" s="271" t="s">
        <v>527</v>
      </c>
      <c r="C280" s="259" t="s">
        <v>263</v>
      </c>
      <c r="D280" s="261">
        <f t="shared" si="4"/>
        <v>2600</v>
      </c>
      <c r="E280" s="261"/>
      <c r="F280" s="272"/>
      <c r="G280" s="272">
        <v>2600</v>
      </c>
      <c r="H280" s="272"/>
    </row>
    <row r="281" spans="1:8" ht="63">
      <c r="A281" s="274">
        <v>87</v>
      </c>
      <c r="B281" s="266" t="s">
        <v>528</v>
      </c>
      <c r="C281" s="259" t="s">
        <v>263</v>
      </c>
      <c r="D281" s="261">
        <f t="shared" si="4"/>
        <v>8500</v>
      </c>
      <c r="E281" s="261"/>
      <c r="F281" s="272"/>
      <c r="G281" s="272">
        <v>6335</v>
      </c>
      <c r="H281" s="272">
        <v>2165</v>
      </c>
    </row>
    <row r="282" spans="1:8" ht="15.75">
      <c r="A282" s="274">
        <v>88</v>
      </c>
      <c r="B282" s="271" t="s">
        <v>529</v>
      </c>
      <c r="C282" s="259" t="s">
        <v>263</v>
      </c>
      <c r="D282" s="261">
        <f aca="true" t="shared" si="5" ref="D282:D300">E282+F282+G282+H282</f>
        <v>7500</v>
      </c>
      <c r="E282" s="261"/>
      <c r="F282" s="272"/>
      <c r="G282" s="272">
        <v>7500</v>
      </c>
      <c r="H282" s="272"/>
    </row>
    <row r="283" spans="1:8" ht="15.75">
      <c r="A283" s="274">
        <v>89</v>
      </c>
      <c r="B283" s="271" t="s">
        <v>530</v>
      </c>
      <c r="C283" s="259" t="s">
        <v>263</v>
      </c>
      <c r="D283" s="261">
        <f t="shared" si="5"/>
        <v>1600</v>
      </c>
      <c r="E283" s="261"/>
      <c r="F283" s="272"/>
      <c r="G283" s="272"/>
      <c r="H283" s="272">
        <v>1600</v>
      </c>
    </row>
    <row r="284" spans="1:8" ht="15.75">
      <c r="A284" s="274">
        <v>90</v>
      </c>
      <c r="B284" s="271" t="s">
        <v>531</v>
      </c>
      <c r="C284" s="259" t="s">
        <v>263</v>
      </c>
      <c r="D284" s="261">
        <f t="shared" si="5"/>
        <v>5500</v>
      </c>
      <c r="E284" s="261"/>
      <c r="F284" s="272"/>
      <c r="G284" s="272">
        <v>5500</v>
      </c>
      <c r="H284" s="272"/>
    </row>
    <row r="285" spans="1:8" ht="15.75">
      <c r="A285" s="274">
        <v>91</v>
      </c>
      <c r="B285" s="271" t="s">
        <v>532</v>
      </c>
      <c r="C285" s="259" t="s">
        <v>263</v>
      </c>
      <c r="D285" s="261">
        <f t="shared" si="5"/>
        <v>2500</v>
      </c>
      <c r="E285" s="261"/>
      <c r="F285" s="272"/>
      <c r="G285" s="272">
        <v>2500</v>
      </c>
      <c r="H285" s="272"/>
    </row>
    <row r="286" spans="1:8" ht="63">
      <c r="A286" s="274">
        <v>92</v>
      </c>
      <c r="B286" s="266" t="s">
        <v>533</v>
      </c>
      <c r="C286" s="259" t="s">
        <v>263</v>
      </c>
      <c r="D286" s="261">
        <f t="shared" si="5"/>
        <v>9000</v>
      </c>
      <c r="E286" s="261"/>
      <c r="F286" s="272"/>
      <c r="G286" s="272">
        <v>5375</v>
      </c>
      <c r="H286" s="272">
        <v>3625</v>
      </c>
    </row>
    <row r="287" spans="1:8" ht="15.75">
      <c r="A287" s="274">
        <v>93</v>
      </c>
      <c r="B287" s="271" t="s">
        <v>534</v>
      </c>
      <c r="C287" s="259" t="s">
        <v>263</v>
      </c>
      <c r="D287" s="261">
        <f t="shared" si="5"/>
        <v>6000</v>
      </c>
      <c r="E287" s="261"/>
      <c r="F287" s="272"/>
      <c r="G287" s="272"/>
      <c r="H287" s="272">
        <v>6000</v>
      </c>
    </row>
    <row r="288" spans="1:8" ht="47.25">
      <c r="A288" s="274">
        <v>94</v>
      </c>
      <c r="B288" s="266" t="s">
        <v>535</v>
      </c>
      <c r="C288" s="259" t="s">
        <v>263</v>
      </c>
      <c r="D288" s="261">
        <f t="shared" si="5"/>
        <v>3403</v>
      </c>
      <c r="E288" s="261"/>
      <c r="F288" s="272"/>
      <c r="G288" s="272"/>
      <c r="H288" s="272">
        <v>3403</v>
      </c>
    </row>
    <row r="289" spans="1:8" ht="15.75">
      <c r="A289" s="274">
        <v>95</v>
      </c>
      <c r="B289" s="271" t="s">
        <v>536</v>
      </c>
      <c r="C289" s="259" t="s">
        <v>263</v>
      </c>
      <c r="D289" s="261">
        <f t="shared" si="5"/>
        <v>6000</v>
      </c>
      <c r="E289" s="261"/>
      <c r="F289" s="272"/>
      <c r="G289" s="272">
        <v>6000</v>
      </c>
      <c r="H289" s="272"/>
    </row>
    <row r="290" spans="1:8" ht="15.75">
      <c r="A290" s="274">
        <v>96</v>
      </c>
      <c r="B290" s="271" t="s">
        <v>537</v>
      </c>
      <c r="C290" s="259" t="s">
        <v>263</v>
      </c>
      <c r="D290" s="261">
        <f t="shared" si="5"/>
        <v>1500</v>
      </c>
      <c r="E290" s="261"/>
      <c r="F290" s="272"/>
      <c r="G290" s="272">
        <v>1500</v>
      </c>
      <c r="H290" s="272"/>
    </row>
    <row r="291" spans="1:8" ht="15.75">
      <c r="A291" s="274">
        <v>97</v>
      </c>
      <c r="B291" s="271" t="s">
        <v>538</v>
      </c>
      <c r="C291" s="259" t="s">
        <v>263</v>
      </c>
      <c r="D291" s="261">
        <f t="shared" si="5"/>
        <v>3500</v>
      </c>
      <c r="E291" s="261"/>
      <c r="F291" s="272"/>
      <c r="G291" s="272">
        <v>3500</v>
      </c>
      <c r="H291" s="272"/>
    </row>
    <row r="292" spans="1:8" ht="15.75">
      <c r="A292" s="274">
        <v>98</v>
      </c>
      <c r="B292" s="271" t="s">
        <v>539</v>
      </c>
      <c r="C292" s="259" t="s">
        <v>263</v>
      </c>
      <c r="D292" s="261">
        <f t="shared" si="5"/>
        <v>5000</v>
      </c>
      <c r="E292" s="261"/>
      <c r="F292" s="272"/>
      <c r="G292" s="272">
        <v>5000</v>
      </c>
      <c r="H292" s="272"/>
    </row>
    <row r="293" spans="1:8" ht="15.75">
      <c r="A293" s="274">
        <v>99</v>
      </c>
      <c r="B293" s="271" t="s">
        <v>540</v>
      </c>
      <c r="C293" s="259" t="s">
        <v>263</v>
      </c>
      <c r="D293" s="261">
        <f t="shared" si="5"/>
        <v>4500</v>
      </c>
      <c r="E293" s="261"/>
      <c r="F293" s="272"/>
      <c r="G293" s="272"/>
      <c r="H293" s="272">
        <v>4500</v>
      </c>
    </row>
    <row r="294" spans="1:8" ht="15.75">
      <c r="A294" s="274">
        <v>100</v>
      </c>
      <c r="B294" s="271" t="s">
        <v>541</v>
      </c>
      <c r="C294" s="259" t="s">
        <v>263</v>
      </c>
      <c r="D294" s="261">
        <f t="shared" si="5"/>
        <v>1500</v>
      </c>
      <c r="E294" s="261"/>
      <c r="F294" s="272"/>
      <c r="G294" s="272"/>
      <c r="H294" s="272">
        <v>1500</v>
      </c>
    </row>
    <row r="295" spans="1:8" ht="63">
      <c r="A295" s="274">
        <v>101</v>
      </c>
      <c r="B295" s="266" t="s">
        <v>542</v>
      </c>
      <c r="C295" s="259" t="s">
        <v>263</v>
      </c>
      <c r="D295" s="261">
        <f t="shared" si="5"/>
        <v>12000</v>
      </c>
      <c r="E295" s="272"/>
      <c r="F295" s="272"/>
      <c r="G295" s="272">
        <v>12000</v>
      </c>
      <c r="H295" s="272"/>
    </row>
    <row r="296" spans="1:8" ht="15.75">
      <c r="A296" s="274">
        <v>102</v>
      </c>
      <c r="B296" s="271" t="s">
        <v>543</v>
      </c>
      <c r="C296" s="259" t="s">
        <v>263</v>
      </c>
      <c r="D296" s="261">
        <f t="shared" si="5"/>
        <v>7000</v>
      </c>
      <c r="E296" s="272"/>
      <c r="F296" s="272"/>
      <c r="G296" s="272">
        <v>7000</v>
      </c>
      <c r="H296" s="272"/>
    </row>
    <row r="297" spans="1:8" ht="15.75">
      <c r="A297" s="274">
        <v>103</v>
      </c>
      <c r="B297" s="271" t="s">
        <v>544</v>
      </c>
      <c r="C297" s="259" t="s">
        <v>263</v>
      </c>
      <c r="D297" s="261">
        <f t="shared" si="5"/>
        <v>1500</v>
      </c>
      <c r="E297" s="261"/>
      <c r="F297" s="272"/>
      <c r="G297" s="272">
        <v>1500</v>
      </c>
      <c r="H297" s="272"/>
    </row>
    <row r="298" spans="1:8" ht="15.75">
      <c r="A298" s="274">
        <v>104</v>
      </c>
      <c r="B298" s="271" t="s">
        <v>545</v>
      </c>
      <c r="C298" s="259" t="s">
        <v>263</v>
      </c>
      <c r="D298" s="261">
        <f t="shared" si="5"/>
        <v>9000</v>
      </c>
      <c r="E298" s="261"/>
      <c r="F298" s="272"/>
      <c r="G298" s="272">
        <v>9000</v>
      </c>
      <c r="H298" s="272"/>
    </row>
    <row r="299" spans="1:8" ht="15.75">
      <c r="A299" s="274">
        <v>105</v>
      </c>
      <c r="B299" s="271" t="s">
        <v>546</v>
      </c>
      <c r="C299" s="259" t="s">
        <v>263</v>
      </c>
      <c r="D299" s="261">
        <f t="shared" si="5"/>
        <v>3000</v>
      </c>
      <c r="E299" s="261"/>
      <c r="F299" s="272"/>
      <c r="G299" s="272">
        <v>3000</v>
      </c>
      <c r="H299" s="272"/>
    </row>
    <row r="300" spans="1:8" ht="15.75">
      <c r="A300" s="274">
        <v>106</v>
      </c>
      <c r="B300" s="271" t="s">
        <v>547</v>
      </c>
      <c r="C300" s="259" t="s">
        <v>263</v>
      </c>
      <c r="D300" s="261">
        <f t="shared" si="5"/>
        <v>17000</v>
      </c>
      <c r="E300" s="261"/>
      <c r="F300" s="272"/>
      <c r="G300" s="272">
        <v>17000</v>
      </c>
      <c r="H300" s="272"/>
    </row>
    <row r="301" spans="1:8" ht="15.75">
      <c r="A301" s="274"/>
      <c r="B301" s="276" t="s">
        <v>373</v>
      </c>
      <c r="C301" s="264"/>
      <c r="D301" s="261">
        <f>D302+D303+D304+D305+D306+D307+D308+D309+D310+D311+D312+D313+D314+D315+D316+D317</f>
        <v>112946</v>
      </c>
      <c r="E301" s="261">
        <f>E302+E303+E304+E305+E306+E307+E308+E309+E310+E311+E312+E313+E314+E315+E316+E317</f>
        <v>0</v>
      </c>
      <c r="F301" s="261">
        <f>F302+F303+F304+F305+F306+F307+F308+F309+F310+F311+F312+F313+F314+F315+F316+F317</f>
        <v>0</v>
      </c>
      <c r="G301" s="261">
        <f>G302+G303+G304+G305+G306+G307+G308+G309+G310+G311+G312+G313+G314+G315+G316+G317</f>
        <v>99908</v>
      </c>
      <c r="H301" s="261">
        <f>H302+H303+H304+H305+H306+H307+H308+H309+H310+H311+H312+H313+H314+H315+H316+H317</f>
        <v>13038</v>
      </c>
    </row>
    <row r="302" spans="1:8" ht="15.75">
      <c r="A302" s="274">
        <v>1</v>
      </c>
      <c r="B302" s="271" t="s">
        <v>548</v>
      </c>
      <c r="C302" s="259" t="s">
        <v>263</v>
      </c>
      <c r="D302" s="261">
        <f aca="true" t="shared" si="6" ref="D302:D339">E302+F302+G302+H302</f>
        <v>2500</v>
      </c>
      <c r="E302" s="261"/>
      <c r="F302" s="272"/>
      <c r="G302" s="272">
        <v>2500</v>
      </c>
      <c r="H302" s="272"/>
    </row>
    <row r="303" spans="1:8" ht="15.75">
      <c r="A303" s="274">
        <v>2</v>
      </c>
      <c r="B303" s="271" t="s">
        <v>549</v>
      </c>
      <c r="C303" s="259" t="s">
        <v>263</v>
      </c>
      <c r="D303" s="261">
        <f t="shared" si="6"/>
        <v>2200</v>
      </c>
      <c r="E303" s="261"/>
      <c r="F303" s="272"/>
      <c r="G303" s="272">
        <v>2200</v>
      </c>
      <c r="H303" s="272"/>
    </row>
    <row r="304" spans="1:8" ht="15.75">
      <c r="A304" s="274">
        <v>3</v>
      </c>
      <c r="B304" s="271" t="s">
        <v>550</v>
      </c>
      <c r="C304" s="259" t="s">
        <v>263</v>
      </c>
      <c r="D304" s="261">
        <f t="shared" si="6"/>
        <v>15000</v>
      </c>
      <c r="E304" s="261"/>
      <c r="F304" s="272"/>
      <c r="G304" s="272">
        <v>12021</v>
      </c>
      <c r="H304" s="272">
        <v>2979</v>
      </c>
    </row>
    <row r="305" spans="1:8" ht="15.75">
      <c r="A305" s="274">
        <v>4</v>
      </c>
      <c r="B305" s="271" t="s">
        <v>551</v>
      </c>
      <c r="C305" s="259" t="s">
        <v>263</v>
      </c>
      <c r="D305" s="261">
        <f t="shared" si="6"/>
        <v>5000</v>
      </c>
      <c r="E305" s="261"/>
      <c r="F305" s="272"/>
      <c r="G305" s="272">
        <v>5000</v>
      </c>
      <c r="H305" s="272"/>
    </row>
    <row r="306" spans="1:8" ht="15.75">
      <c r="A306" s="274">
        <v>5</v>
      </c>
      <c r="B306" s="271" t="s">
        <v>552</v>
      </c>
      <c r="C306" s="259" t="s">
        <v>263</v>
      </c>
      <c r="D306" s="261">
        <f t="shared" si="6"/>
        <v>6300</v>
      </c>
      <c r="E306" s="261"/>
      <c r="F306" s="272"/>
      <c r="G306" s="272">
        <v>6300</v>
      </c>
      <c r="H306" s="272"/>
    </row>
    <row r="307" spans="1:8" ht="15.75">
      <c r="A307" s="274">
        <v>6</v>
      </c>
      <c r="B307" s="271" t="s">
        <v>553</v>
      </c>
      <c r="C307" s="259" t="s">
        <v>263</v>
      </c>
      <c r="D307" s="261">
        <f t="shared" si="6"/>
        <v>10000</v>
      </c>
      <c r="E307" s="261"/>
      <c r="F307" s="272"/>
      <c r="G307" s="272">
        <v>10000</v>
      </c>
      <c r="H307" s="272"/>
    </row>
    <row r="308" spans="1:8" ht="15.75">
      <c r="A308" s="274">
        <v>7</v>
      </c>
      <c r="B308" s="271" t="s">
        <v>554</v>
      </c>
      <c r="C308" s="259" t="s">
        <v>263</v>
      </c>
      <c r="D308" s="261">
        <f t="shared" si="6"/>
        <v>1500</v>
      </c>
      <c r="E308" s="261"/>
      <c r="F308" s="272"/>
      <c r="G308" s="272">
        <v>1500</v>
      </c>
      <c r="H308" s="272"/>
    </row>
    <row r="309" spans="1:8" ht="15.75">
      <c r="A309" s="274">
        <v>8</v>
      </c>
      <c r="B309" s="271" t="s">
        <v>555</v>
      </c>
      <c r="C309" s="259" t="s">
        <v>263</v>
      </c>
      <c r="D309" s="261">
        <f t="shared" si="6"/>
        <v>13500</v>
      </c>
      <c r="E309" s="261"/>
      <c r="F309" s="272"/>
      <c r="G309" s="272">
        <v>13500</v>
      </c>
      <c r="H309" s="272"/>
    </row>
    <row r="310" spans="1:8" ht="15.75">
      <c r="A310" s="274">
        <v>9</v>
      </c>
      <c r="B310" s="271" t="s">
        <v>556</v>
      </c>
      <c r="C310" s="259" t="s">
        <v>263</v>
      </c>
      <c r="D310" s="261">
        <f t="shared" si="6"/>
        <v>6246</v>
      </c>
      <c r="E310" s="261"/>
      <c r="F310" s="272"/>
      <c r="G310" s="272"/>
      <c r="H310" s="272">
        <v>6246</v>
      </c>
    </row>
    <row r="311" spans="1:8" ht="15.75">
      <c r="A311" s="274">
        <v>10</v>
      </c>
      <c r="B311" s="271" t="s">
        <v>557</v>
      </c>
      <c r="C311" s="259" t="s">
        <v>263</v>
      </c>
      <c r="D311" s="261">
        <f t="shared" si="6"/>
        <v>8000</v>
      </c>
      <c r="E311" s="261"/>
      <c r="F311" s="272"/>
      <c r="G311" s="272">
        <v>7390</v>
      </c>
      <c r="H311" s="272">
        <v>610</v>
      </c>
    </row>
    <row r="312" spans="1:8" ht="15.75">
      <c r="A312" s="274">
        <v>11</v>
      </c>
      <c r="B312" s="271" t="s">
        <v>558</v>
      </c>
      <c r="C312" s="259" t="s">
        <v>263</v>
      </c>
      <c r="D312" s="261">
        <f t="shared" si="6"/>
        <v>7200</v>
      </c>
      <c r="E312" s="261"/>
      <c r="F312" s="272"/>
      <c r="G312" s="272">
        <v>6317</v>
      </c>
      <c r="H312" s="272">
        <v>883</v>
      </c>
    </row>
    <row r="313" spans="1:8" ht="15.75">
      <c r="A313" s="274">
        <v>12</v>
      </c>
      <c r="B313" s="271" t="s">
        <v>559</v>
      </c>
      <c r="C313" s="259" t="s">
        <v>263</v>
      </c>
      <c r="D313" s="261">
        <f t="shared" si="6"/>
        <v>11800</v>
      </c>
      <c r="E313" s="261"/>
      <c r="F313" s="272"/>
      <c r="G313" s="272">
        <v>11800</v>
      </c>
      <c r="H313" s="272"/>
    </row>
    <row r="314" spans="1:8" ht="15.75">
      <c r="A314" s="274">
        <v>13</v>
      </c>
      <c r="B314" s="271" t="s">
        <v>560</v>
      </c>
      <c r="C314" s="259" t="s">
        <v>263</v>
      </c>
      <c r="D314" s="261">
        <f t="shared" si="6"/>
        <v>15000</v>
      </c>
      <c r="E314" s="261"/>
      <c r="F314" s="272"/>
      <c r="G314" s="272">
        <v>15000</v>
      </c>
      <c r="H314" s="272"/>
    </row>
    <row r="315" spans="1:8" ht="15.75">
      <c r="A315" s="274">
        <v>14</v>
      </c>
      <c r="B315" s="271" t="s">
        <v>561</v>
      </c>
      <c r="C315" s="259" t="s">
        <v>263</v>
      </c>
      <c r="D315" s="261">
        <f t="shared" si="6"/>
        <v>2200</v>
      </c>
      <c r="E315" s="261"/>
      <c r="F315" s="272"/>
      <c r="G315" s="272">
        <v>2200</v>
      </c>
      <c r="H315" s="272"/>
    </row>
    <row r="316" spans="1:8" ht="15.75">
      <c r="A316" s="274">
        <v>15</v>
      </c>
      <c r="B316" s="271" t="s">
        <v>562</v>
      </c>
      <c r="C316" s="259" t="s">
        <v>263</v>
      </c>
      <c r="D316" s="261">
        <f t="shared" si="6"/>
        <v>3000</v>
      </c>
      <c r="E316" s="261"/>
      <c r="F316" s="272"/>
      <c r="G316" s="272">
        <v>680</v>
      </c>
      <c r="H316" s="272">
        <v>2320</v>
      </c>
    </row>
    <row r="317" spans="1:8" ht="15.75">
      <c r="A317" s="274">
        <v>16</v>
      </c>
      <c r="B317" s="271" t="s">
        <v>563</v>
      </c>
      <c r="C317" s="259" t="s">
        <v>263</v>
      </c>
      <c r="D317" s="261">
        <f t="shared" si="6"/>
        <v>3500</v>
      </c>
      <c r="E317" s="261"/>
      <c r="F317" s="272"/>
      <c r="G317" s="272">
        <v>3500</v>
      </c>
      <c r="H317" s="272"/>
    </row>
    <row r="318" spans="1:8" ht="15.75">
      <c r="A318" s="274"/>
      <c r="B318" s="276" t="s">
        <v>275</v>
      </c>
      <c r="C318" s="264"/>
      <c r="D318" s="261">
        <f>D319+D320+D321+D322+D323+D324+D325+D326+D327+D328+D329+D330+D331+D332+D333+D334+D335+D336+D337+D338+D339</f>
        <v>352554</v>
      </c>
      <c r="E318" s="261">
        <f>E319+E320+E321+E322+E323+E324+E325+E326+E327+E328+E329+E330+E331+E332+E333+E334+E335+E336+E337+E338+E339</f>
        <v>0</v>
      </c>
      <c r="F318" s="261">
        <f>F319+F320+F321+F322+F323+F324+F325+F326+F327+F328+F329+F330+F331+F332+F333+F334+F335+F336+F337+F338+F339</f>
        <v>0</v>
      </c>
      <c r="G318" s="261">
        <f>G319+G320+G321+G322+G323+G324+G325+G326+G327+G328+G329+G330+G331+G332+G333+G334+G335+G336+G337+G338+G339</f>
        <v>350100</v>
      </c>
      <c r="H318" s="261">
        <f>H319+H320+H321+H322+H323+H324+H325+H326+H327+H328+H329+H330+H331+H332+H333+H334+H335+H336+H337+H338+H339</f>
        <v>2454</v>
      </c>
    </row>
    <row r="319" spans="1:8" ht="110.25">
      <c r="A319" s="274">
        <v>1</v>
      </c>
      <c r="B319" s="266" t="s">
        <v>564</v>
      </c>
      <c r="C319" s="259" t="s">
        <v>263</v>
      </c>
      <c r="D319" s="261">
        <f aca="true" t="shared" si="7" ref="D319:D330">E319+F319+G319+H319</f>
        <v>90000</v>
      </c>
      <c r="E319" s="272"/>
      <c r="F319" s="272"/>
      <c r="G319" s="272">
        <v>90000</v>
      </c>
      <c r="H319" s="261"/>
    </row>
    <row r="320" spans="1:8" ht="126">
      <c r="A320" s="274">
        <v>2</v>
      </c>
      <c r="B320" s="266" t="s">
        <v>565</v>
      </c>
      <c r="C320" s="259" t="s">
        <v>263</v>
      </c>
      <c r="D320" s="261">
        <f t="shared" si="7"/>
        <v>30000</v>
      </c>
      <c r="E320" s="272"/>
      <c r="F320" s="272"/>
      <c r="G320" s="272">
        <v>30000</v>
      </c>
      <c r="H320" s="261"/>
    </row>
    <row r="321" spans="1:8" ht="78.75">
      <c r="A321" s="274">
        <v>3</v>
      </c>
      <c r="B321" s="266" t="s">
        <v>566</v>
      </c>
      <c r="C321" s="259" t="s">
        <v>263</v>
      </c>
      <c r="D321" s="261">
        <f t="shared" si="7"/>
        <v>10000</v>
      </c>
      <c r="E321" s="272"/>
      <c r="F321" s="272"/>
      <c r="G321" s="272">
        <v>10000</v>
      </c>
      <c r="H321" s="261"/>
    </row>
    <row r="322" spans="1:8" ht="15.75">
      <c r="A322" s="274">
        <v>4</v>
      </c>
      <c r="B322" s="271" t="s">
        <v>567</v>
      </c>
      <c r="C322" s="259" t="s">
        <v>263</v>
      </c>
      <c r="D322" s="261">
        <f t="shared" si="7"/>
        <v>20000</v>
      </c>
      <c r="E322" s="272"/>
      <c r="F322" s="272"/>
      <c r="G322" s="272">
        <v>20000</v>
      </c>
      <c r="H322" s="261"/>
    </row>
    <row r="323" spans="1:8" ht="94.5">
      <c r="A323" s="274">
        <v>5</v>
      </c>
      <c r="B323" s="266" t="s">
        <v>568</v>
      </c>
      <c r="C323" s="259" t="s">
        <v>263</v>
      </c>
      <c r="D323" s="261">
        <f t="shared" si="7"/>
        <v>40000</v>
      </c>
      <c r="E323" s="272"/>
      <c r="F323" s="272"/>
      <c r="G323" s="272">
        <v>40000</v>
      </c>
      <c r="H323" s="261"/>
    </row>
    <row r="324" spans="1:8" ht="78.75">
      <c r="A324" s="274">
        <v>6</v>
      </c>
      <c r="B324" s="266" t="s">
        <v>569</v>
      </c>
      <c r="C324" s="259" t="s">
        <v>263</v>
      </c>
      <c r="D324" s="261">
        <f t="shared" si="7"/>
        <v>15000</v>
      </c>
      <c r="E324" s="272"/>
      <c r="F324" s="272"/>
      <c r="G324" s="272">
        <v>15000</v>
      </c>
      <c r="H324" s="261"/>
    </row>
    <row r="325" spans="1:8" ht="94.5">
      <c r="A325" s="274">
        <v>7</v>
      </c>
      <c r="B325" s="266" t="s">
        <v>570</v>
      </c>
      <c r="C325" s="259" t="s">
        <v>263</v>
      </c>
      <c r="D325" s="261">
        <f t="shared" si="7"/>
        <v>20000</v>
      </c>
      <c r="E325" s="272"/>
      <c r="F325" s="272"/>
      <c r="G325" s="272">
        <v>20000</v>
      </c>
      <c r="H325" s="261"/>
    </row>
    <row r="326" spans="1:8" ht="78.75">
      <c r="A326" s="274">
        <v>8</v>
      </c>
      <c r="B326" s="266" t="s">
        <v>571</v>
      </c>
      <c r="C326" s="259" t="s">
        <v>263</v>
      </c>
      <c r="D326" s="261">
        <f t="shared" si="7"/>
        <v>10000</v>
      </c>
      <c r="E326" s="272"/>
      <c r="F326" s="272"/>
      <c r="G326" s="272">
        <v>10000</v>
      </c>
      <c r="H326" s="261"/>
    </row>
    <row r="327" spans="1:8" ht="78.75">
      <c r="A327" s="274">
        <v>9</v>
      </c>
      <c r="B327" s="266" t="s">
        <v>572</v>
      </c>
      <c r="C327" s="259" t="s">
        <v>263</v>
      </c>
      <c r="D327" s="261">
        <f t="shared" si="7"/>
        <v>10000</v>
      </c>
      <c r="E327" s="272"/>
      <c r="F327" s="272"/>
      <c r="G327" s="272">
        <v>10000</v>
      </c>
      <c r="H327" s="261"/>
    </row>
    <row r="328" spans="1:8" ht="78.75">
      <c r="A328" s="274">
        <v>10</v>
      </c>
      <c r="B328" s="266" t="s">
        <v>573</v>
      </c>
      <c r="C328" s="259" t="s">
        <v>263</v>
      </c>
      <c r="D328" s="261">
        <f t="shared" si="7"/>
        <v>6000</v>
      </c>
      <c r="E328" s="272"/>
      <c r="F328" s="272"/>
      <c r="G328" s="272">
        <v>6000</v>
      </c>
      <c r="H328" s="261"/>
    </row>
    <row r="329" spans="1:8" ht="173.25">
      <c r="A329" s="274">
        <v>11</v>
      </c>
      <c r="B329" s="266" t="s">
        <v>574</v>
      </c>
      <c r="C329" s="259" t="s">
        <v>263</v>
      </c>
      <c r="D329" s="261">
        <f t="shared" si="7"/>
        <v>20000</v>
      </c>
      <c r="E329" s="272"/>
      <c r="F329" s="272"/>
      <c r="G329" s="272">
        <v>20000</v>
      </c>
      <c r="H329" s="261"/>
    </row>
    <row r="330" spans="1:8" ht="15.75">
      <c r="A330" s="274">
        <v>12</v>
      </c>
      <c r="B330" s="271" t="s">
        <v>575</v>
      </c>
      <c r="C330" s="259" t="s">
        <v>263</v>
      </c>
      <c r="D330" s="261">
        <f t="shared" si="7"/>
        <v>2454</v>
      </c>
      <c r="E330" s="261"/>
      <c r="F330" s="272"/>
      <c r="G330" s="272"/>
      <c r="H330" s="272">
        <v>2454</v>
      </c>
    </row>
    <row r="331" spans="1:8" ht="15.75">
      <c r="A331" s="274">
        <v>13</v>
      </c>
      <c r="B331" s="271" t="s">
        <v>576</v>
      </c>
      <c r="C331" s="259" t="s">
        <v>263</v>
      </c>
      <c r="D331" s="261">
        <f t="shared" si="6"/>
        <v>24000</v>
      </c>
      <c r="E331" s="261"/>
      <c r="F331" s="272"/>
      <c r="G331" s="270">
        <v>24000</v>
      </c>
      <c r="H331" s="272"/>
    </row>
    <row r="332" spans="1:8" ht="15.75">
      <c r="A332" s="274">
        <v>14</v>
      </c>
      <c r="B332" s="271" t="s">
        <v>577</v>
      </c>
      <c r="C332" s="259" t="s">
        <v>263</v>
      </c>
      <c r="D332" s="261">
        <f t="shared" si="6"/>
        <v>3400</v>
      </c>
      <c r="E332" s="261"/>
      <c r="F332" s="272"/>
      <c r="G332" s="270">
        <v>3400</v>
      </c>
      <c r="H332" s="272"/>
    </row>
    <row r="333" spans="1:8" ht="15.75">
      <c r="A333" s="274">
        <v>15</v>
      </c>
      <c r="B333" s="271" t="s">
        <v>578</v>
      </c>
      <c r="C333" s="259" t="s">
        <v>263</v>
      </c>
      <c r="D333" s="261">
        <f t="shared" si="6"/>
        <v>3900</v>
      </c>
      <c r="E333" s="261"/>
      <c r="F333" s="272"/>
      <c r="G333" s="270">
        <v>3900</v>
      </c>
      <c r="H333" s="272"/>
    </row>
    <row r="334" spans="1:8" ht="15.75">
      <c r="A334" s="274">
        <v>16</v>
      </c>
      <c r="B334" s="271" t="s">
        <v>579</v>
      </c>
      <c r="C334" s="259" t="s">
        <v>263</v>
      </c>
      <c r="D334" s="261">
        <f t="shared" si="6"/>
        <v>23000</v>
      </c>
      <c r="E334" s="261"/>
      <c r="F334" s="272"/>
      <c r="G334" s="270">
        <v>23000</v>
      </c>
      <c r="H334" s="272"/>
    </row>
    <row r="335" spans="1:8" ht="15.75">
      <c r="A335" s="274">
        <v>17</v>
      </c>
      <c r="B335" s="271" t="s">
        <v>580</v>
      </c>
      <c r="C335" s="259" t="s">
        <v>263</v>
      </c>
      <c r="D335" s="261">
        <f t="shared" si="6"/>
        <v>4800</v>
      </c>
      <c r="E335" s="261"/>
      <c r="F335" s="272"/>
      <c r="G335" s="270">
        <v>4800</v>
      </c>
      <c r="H335" s="272"/>
    </row>
    <row r="336" spans="1:8" ht="15.75">
      <c r="A336" s="274">
        <v>18</v>
      </c>
      <c r="B336" s="271" t="s">
        <v>581</v>
      </c>
      <c r="C336" s="259" t="s">
        <v>263</v>
      </c>
      <c r="D336" s="261">
        <f t="shared" si="6"/>
        <v>1500</v>
      </c>
      <c r="E336" s="261"/>
      <c r="F336" s="272"/>
      <c r="G336" s="270">
        <v>1500</v>
      </c>
      <c r="H336" s="272"/>
    </row>
    <row r="337" spans="1:8" ht="15.75">
      <c r="A337" s="274">
        <v>19</v>
      </c>
      <c r="B337" s="271" t="s">
        <v>582</v>
      </c>
      <c r="C337" s="259" t="s">
        <v>263</v>
      </c>
      <c r="D337" s="261">
        <f t="shared" si="6"/>
        <v>3000</v>
      </c>
      <c r="E337" s="261"/>
      <c r="F337" s="272"/>
      <c r="G337" s="270">
        <v>3000</v>
      </c>
      <c r="H337" s="272"/>
    </row>
    <row r="338" spans="1:8" ht="15.75">
      <c r="A338" s="274">
        <v>20</v>
      </c>
      <c r="B338" s="271" t="s">
        <v>583</v>
      </c>
      <c r="C338" s="259" t="s">
        <v>263</v>
      </c>
      <c r="D338" s="261">
        <f t="shared" si="6"/>
        <v>11200</v>
      </c>
      <c r="E338" s="261"/>
      <c r="F338" s="272"/>
      <c r="G338" s="270">
        <v>11200</v>
      </c>
      <c r="H338" s="272"/>
    </row>
    <row r="339" spans="1:8" ht="15.75">
      <c r="A339" s="274">
        <v>21</v>
      </c>
      <c r="B339" s="271" t="s">
        <v>584</v>
      </c>
      <c r="C339" s="259" t="s">
        <v>263</v>
      </c>
      <c r="D339" s="261">
        <f t="shared" si="6"/>
        <v>4300</v>
      </c>
      <c r="E339" s="261"/>
      <c r="F339" s="272"/>
      <c r="G339" s="270">
        <v>4300</v>
      </c>
      <c r="H339" s="272"/>
    </row>
    <row r="343" spans="1:6" ht="15">
      <c r="A343" s="295" t="s">
        <v>249</v>
      </c>
      <c r="B343" s="295"/>
      <c r="C343" s="295"/>
      <c r="D343" s="295"/>
      <c r="E343" s="295"/>
      <c r="F343" s="295"/>
    </row>
    <row r="344" spans="1:6" ht="15">
      <c r="A344" s="255" t="s">
        <v>250</v>
      </c>
      <c r="B344" s="290"/>
      <c r="C344" s="290"/>
      <c r="D344" s="290"/>
      <c r="E344" s="290"/>
      <c r="F344" s="291"/>
    </row>
    <row r="345" spans="1:6" ht="21" customHeight="1">
      <c r="A345" s="292"/>
      <c r="B345" s="293"/>
      <c r="C345" s="293"/>
      <c r="D345" s="293"/>
      <c r="E345" s="293"/>
      <c r="F345" s="294"/>
    </row>
    <row r="346" spans="1:6" ht="15.75">
      <c r="A346" s="256" t="s">
        <v>251</v>
      </c>
      <c r="B346" s="256" t="s">
        <v>252</v>
      </c>
      <c r="C346" s="256" t="s">
        <v>253</v>
      </c>
      <c r="D346" s="256" t="s">
        <v>254</v>
      </c>
      <c r="E346" s="279" t="s">
        <v>255</v>
      </c>
      <c r="F346" s="281"/>
    </row>
    <row r="347" spans="1:6" ht="63">
      <c r="A347" s="257"/>
      <c r="B347" s="257"/>
      <c r="C347" s="257"/>
      <c r="D347" s="257"/>
      <c r="E347" s="258" t="s">
        <v>256</v>
      </c>
      <c r="F347" s="258" t="s">
        <v>257</v>
      </c>
    </row>
    <row r="348" spans="1:6" ht="15.75">
      <c r="A348" s="259">
        <v>1</v>
      </c>
      <c r="B348" s="259">
        <v>2</v>
      </c>
      <c r="C348" s="259">
        <v>3</v>
      </c>
      <c r="D348" s="259">
        <v>4</v>
      </c>
      <c r="E348" s="259">
        <v>5</v>
      </c>
      <c r="F348" s="259">
        <v>6</v>
      </c>
    </row>
    <row r="349" spans="1:6" ht="31.5">
      <c r="A349" s="259"/>
      <c r="B349" s="260" t="s">
        <v>258</v>
      </c>
      <c r="C349" s="259"/>
      <c r="D349" s="261">
        <f>D350+D376</f>
        <v>3443564</v>
      </c>
      <c r="E349" s="261">
        <f>E350+E376</f>
        <v>552600</v>
      </c>
      <c r="F349" s="261">
        <f>F350+F376</f>
        <v>577800</v>
      </c>
    </row>
    <row r="350" spans="1:6" ht="15.75">
      <c r="A350" s="262"/>
      <c r="B350" s="262" t="s">
        <v>259</v>
      </c>
      <c r="C350" s="263"/>
      <c r="D350" s="261">
        <f>D351</f>
        <v>3359144</v>
      </c>
      <c r="E350" s="261">
        <f>E351</f>
        <v>524970</v>
      </c>
      <c r="F350" s="261">
        <f>F351</f>
        <v>548910</v>
      </c>
    </row>
    <row r="351" spans="1:6" ht="31.5">
      <c r="A351" s="260"/>
      <c r="B351" s="260" t="s">
        <v>260</v>
      </c>
      <c r="C351" s="264"/>
      <c r="D351" s="261">
        <f>D352+D355+D365</f>
        <v>3359144</v>
      </c>
      <c r="E351" s="261">
        <f>E352+E355+E365</f>
        <v>524970</v>
      </c>
      <c r="F351" s="261">
        <f>F352+F355+F365</f>
        <v>548910</v>
      </c>
    </row>
    <row r="352" spans="1:6" ht="15.75">
      <c r="A352" s="260"/>
      <c r="B352" s="260" t="s">
        <v>261</v>
      </c>
      <c r="C352" s="264"/>
      <c r="D352" s="261">
        <f>D353+D354</f>
        <v>82800</v>
      </c>
      <c r="E352" s="261">
        <f>E353+E354</f>
        <v>0</v>
      </c>
      <c r="F352" s="261">
        <f>F353+F354</f>
        <v>32000</v>
      </c>
    </row>
    <row r="353" spans="1:6" ht="31.5">
      <c r="A353" s="265">
        <v>1</v>
      </c>
      <c r="B353" s="266" t="s">
        <v>262</v>
      </c>
      <c r="C353" s="259" t="s">
        <v>263</v>
      </c>
      <c r="D353" s="261">
        <f>E353+F353+G13+H13</f>
        <v>32000</v>
      </c>
      <c r="E353" s="261"/>
      <c r="F353" s="267">
        <v>12000</v>
      </c>
    </row>
    <row r="354" spans="1:6" ht="31.5">
      <c r="A354" s="265">
        <v>2</v>
      </c>
      <c r="B354" s="266" t="s">
        <v>264</v>
      </c>
      <c r="C354" s="259" t="s">
        <v>263</v>
      </c>
      <c r="D354" s="261">
        <f>E354+F354+G14+H14</f>
        <v>50800</v>
      </c>
      <c r="E354" s="261"/>
      <c r="F354" s="267">
        <v>20000</v>
      </c>
    </row>
    <row r="355" spans="1:6" ht="15.75">
      <c r="A355" s="260"/>
      <c r="B355" s="268" t="s">
        <v>265</v>
      </c>
      <c r="C355" s="264"/>
      <c r="D355" s="261">
        <f>D356+D357+D358+D359+D360+D361+D362+D363+D364</f>
        <v>2160449</v>
      </c>
      <c r="E355" s="261">
        <f>E356+E357+E358+E359+E360+E361+E362+E363+E364</f>
        <v>0</v>
      </c>
      <c r="F355" s="261">
        <f>F356+F357+F358+F359+F360+F361+F362+F363+F364</f>
        <v>255515</v>
      </c>
    </row>
    <row r="356" spans="1:6" ht="31.5">
      <c r="A356" s="259">
        <v>1</v>
      </c>
      <c r="B356" s="266" t="s">
        <v>266</v>
      </c>
      <c r="C356" s="259" t="s">
        <v>263</v>
      </c>
      <c r="D356" s="261">
        <f>E356+F356+G16+H16</f>
        <v>946747</v>
      </c>
      <c r="E356" s="261"/>
      <c r="F356" s="269">
        <v>14000</v>
      </c>
    </row>
    <row r="357" spans="1:6" ht="31.5">
      <c r="A357" s="259">
        <v>2</v>
      </c>
      <c r="B357" s="266" t="s">
        <v>267</v>
      </c>
      <c r="C357" s="259" t="s">
        <v>263</v>
      </c>
      <c r="D357" s="261">
        <f>E357+F357+G17+H17</f>
        <v>952747</v>
      </c>
      <c r="E357" s="261"/>
      <c r="F357" s="269">
        <v>20000</v>
      </c>
    </row>
    <row r="358" spans="1:6" ht="31.5">
      <c r="A358" s="259">
        <v>3</v>
      </c>
      <c r="B358" s="266" t="s">
        <v>268</v>
      </c>
      <c r="C358" s="259" t="s">
        <v>263</v>
      </c>
      <c r="D358" s="261">
        <f>E358+F358+G18+H18</f>
        <v>44785</v>
      </c>
      <c r="E358" s="261"/>
      <c r="F358" s="269">
        <v>18000</v>
      </c>
    </row>
    <row r="359" spans="1:6" ht="31.5">
      <c r="A359" s="259">
        <v>4</v>
      </c>
      <c r="B359" s="266" t="s">
        <v>269</v>
      </c>
      <c r="C359" s="259" t="s">
        <v>263</v>
      </c>
      <c r="D359" s="261">
        <f>E359+F359+G19+H19</f>
        <v>67500</v>
      </c>
      <c r="E359" s="261"/>
      <c r="F359" s="270">
        <v>67500</v>
      </c>
    </row>
    <row r="360" spans="1:6" ht="47.25">
      <c r="A360" s="259">
        <v>5</v>
      </c>
      <c r="B360" s="266" t="s">
        <v>270</v>
      </c>
      <c r="C360" s="259" t="s">
        <v>263</v>
      </c>
      <c r="D360" s="261">
        <f>E360+F360+G20+H20</f>
        <v>49750</v>
      </c>
      <c r="E360" s="261"/>
      <c r="F360" s="269">
        <v>49750</v>
      </c>
    </row>
    <row r="361" spans="1:6" ht="31.5">
      <c r="A361" s="259">
        <v>6</v>
      </c>
      <c r="B361" s="266" t="s">
        <v>271</v>
      </c>
      <c r="C361" s="259" t="s">
        <v>263</v>
      </c>
      <c r="D361" s="261">
        <f>E361+F361+G21+H21</f>
        <v>27595</v>
      </c>
      <c r="E361" s="261"/>
      <c r="F361" s="269">
        <v>27595</v>
      </c>
    </row>
    <row r="362" spans="1:6" ht="15.75">
      <c r="A362" s="259">
        <v>7</v>
      </c>
      <c r="B362" s="271" t="s">
        <v>272</v>
      </c>
      <c r="C362" s="259" t="s">
        <v>263</v>
      </c>
      <c r="D362" s="261">
        <f>E362+F362+G22+H22</f>
        <v>25000</v>
      </c>
      <c r="E362" s="261"/>
      <c r="F362" s="269">
        <v>25000</v>
      </c>
    </row>
    <row r="363" spans="1:6" ht="31.5">
      <c r="A363" s="259">
        <v>8</v>
      </c>
      <c r="B363" s="266" t="s">
        <v>273</v>
      </c>
      <c r="C363" s="259" t="s">
        <v>263</v>
      </c>
      <c r="D363" s="261">
        <f>E363+F363+G23+H23</f>
        <v>29250</v>
      </c>
      <c r="E363" s="272"/>
      <c r="F363" s="272">
        <v>19000</v>
      </c>
    </row>
    <row r="364" spans="1:6" ht="15.75">
      <c r="A364" s="265">
        <v>9</v>
      </c>
      <c r="B364" s="271" t="s">
        <v>274</v>
      </c>
      <c r="C364" s="259" t="s">
        <v>263</v>
      </c>
      <c r="D364" s="261">
        <f>E364+F364+G24+H24</f>
        <v>17075</v>
      </c>
      <c r="E364" s="272"/>
      <c r="F364" s="272">
        <v>14670</v>
      </c>
    </row>
    <row r="365" spans="1:6" ht="15.75">
      <c r="A365" s="273"/>
      <c r="B365" s="268" t="s">
        <v>275</v>
      </c>
      <c r="C365" s="264"/>
      <c r="D365" s="261">
        <f>D366+D367+D368+D369+D370+D371+D372+D373+D374+D375</f>
        <v>1115895</v>
      </c>
      <c r="E365" s="261">
        <f>E366+E367+E368+E369+E370+E371+E372+E373+E374+E375</f>
        <v>524970</v>
      </c>
      <c r="F365" s="261">
        <f>F366+F367+F368+F369+F370+F371+F372+F373+F374+F375</f>
        <v>261395</v>
      </c>
    </row>
    <row r="366" spans="1:6" ht="94.5">
      <c r="A366" s="274">
        <v>1</v>
      </c>
      <c r="B366" s="266" t="s">
        <v>276</v>
      </c>
      <c r="C366" s="259" t="s">
        <v>263</v>
      </c>
      <c r="D366" s="261">
        <f>E366+F366+G26+H26</f>
        <v>201000</v>
      </c>
      <c r="E366" s="272">
        <v>200000</v>
      </c>
      <c r="F366" s="272"/>
    </row>
    <row r="367" spans="1:6" ht="63">
      <c r="A367" s="274">
        <v>2</v>
      </c>
      <c r="B367" s="266" t="s">
        <v>277</v>
      </c>
      <c r="C367" s="259" t="s">
        <v>263</v>
      </c>
      <c r="D367" s="261">
        <f>E367+F367+G27+H27</f>
        <v>223130</v>
      </c>
      <c r="E367" s="272">
        <v>220000</v>
      </c>
      <c r="F367" s="272"/>
    </row>
    <row r="368" spans="1:6" ht="47.25">
      <c r="A368" s="274">
        <v>3</v>
      </c>
      <c r="B368" s="266" t="s">
        <v>278</v>
      </c>
      <c r="C368" s="259" t="s">
        <v>263</v>
      </c>
      <c r="D368" s="261">
        <f>E368+F368+G28+H28</f>
        <v>160000</v>
      </c>
      <c r="E368" s="272">
        <v>104970</v>
      </c>
      <c r="F368" s="272">
        <v>45030</v>
      </c>
    </row>
    <row r="369" spans="1:6" ht="63">
      <c r="A369" s="274">
        <v>4</v>
      </c>
      <c r="B369" s="266" t="s">
        <v>279</v>
      </c>
      <c r="C369" s="259" t="s">
        <v>263</v>
      </c>
      <c r="D369" s="261">
        <f>E369+F369+G29+H29</f>
        <v>185200</v>
      </c>
      <c r="E369" s="272"/>
      <c r="F369" s="272">
        <v>27500</v>
      </c>
    </row>
    <row r="370" spans="1:6" ht="78.75">
      <c r="A370" s="274">
        <v>5</v>
      </c>
      <c r="B370" s="266" t="s">
        <v>280</v>
      </c>
      <c r="C370" s="259" t="s">
        <v>263</v>
      </c>
      <c r="D370" s="261">
        <f>E370+F370+G30+H30</f>
        <v>50200</v>
      </c>
      <c r="E370" s="272"/>
      <c r="F370" s="272">
        <v>34000</v>
      </c>
    </row>
    <row r="371" spans="1:6" ht="110.25">
      <c r="A371" s="274">
        <v>6</v>
      </c>
      <c r="B371" s="266" t="s">
        <v>281</v>
      </c>
      <c r="C371" s="259" t="s">
        <v>263</v>
      </c>
      <c r="D371" s="261">
        <f>E371+F371+G31+H31</f>
        <v>79755</v>
      </c>
      <c r="E371" s="272"/>
      <c r="F371" s="272">
        <v>58755</v>
      </c>
    </row>
    <row r="372" spans="1:6" ht="173.25">
      <c r="A372" s="274">
        <v>7</v>
      </c>
      <c r="B372" s="275" t="s">
        <v>282</v>
      </c>
      <c r="C372" s="259" t="s">
        <v>263</v>
      </c>
      <c r="D372" s="261">
        <f>E372+F372+G32+H32</f>
        <v>69500</v>
      </c>
      <c r="E372" s="272"/>
      <c r="F372" s="272">
        <v>50000</v>
      </c>
    </row>
    <row r="373" spans="1:6" ht="78.75">
      <c r="A373" s="274">
        <v>8</v>
      </c>
      <c r="B373" s="266" t="s">
        <v>283</v>
      </c>
      <c r="C373" s="259" t="s">
        <v>263</v>
      </c>
      <c r="D373" s="261">
        <f>E373+F373+G33+H33</f>
        <v>35500</v>
      </c>
      <c r="E373" s="272"/>
      <c r="F373" s="272">
        <v>10000</v>
      </c>
    </row>
    <row r="374" spans="1:6" ht="157.5">
      <c r="A374" s="274">
        <v>9</v>
      </c>
      <c r="B374" s="266" t="s">
        <v>284</v>
      </c>
      <c r="C374" s="259" t="s">
        <v>263</v>
      </c>
      <c r="D374" s="261">
        <f>E374+F374+G34+H34</f>
        <v>70610</v>
      </c>
      <c r="E374" s="272"/>
      <c r="F374" s="272">
        <v>21110</v>
      </c>
    </row>
    <row r="375" spans="1:6" ht="94.5">
      <c r="A375" s="274">
        <v>10</v>
      </c>
      <c r="B375" s="266" t="s">
        <v>285</v>
      </c>
      <c r="C375" s="259" t="s">
        <v>263</v>
      </c>
      <c r="D375" s="261">
        <f>E375+F375+G35+H35</f>
        <v>41000</v>
      </c>
      <c r="E375" s="272"/>
      <c r="F375" s="272">
        <v>15000</v>
      </c>
    </row>
    <row r="376" spans="1:6" ht="15.75">
      <c r="A376" s="273"/>
      <c r="B376" s="276" t="s">
        <v>286</v>
      </c>
      <c r="C376" s="264"/>
      <c r="D376" s="261">
        <f aca="true" t="shared" si="8" ref="D376:F377">D377</f>
        <v>84420</v>
      </c>
      <c r="E376" s="261">
        <f t="shared" si="8"/>
        <v>27630</v>
      </c>
      <c r="F376" s="261">
        <f t="shared" si="8"/>
        <v>28890</v>
      </c>
    </row>
    <row r="377" spans="1:6" ht="31.5">
      <c r="A377" s="273"/>
      <c r="B377" s="260" t="s">
        <v>260</v>
      </c>
      <c r="C377" s="264"/>
      <c r="D377" s="261">
        <f t="shared" si="8"/>
        <v>84420</v>
      </c>
      <c r="E377" s="261">
        <f t="shared" si="8"/>
        <v>27630</v>
      </c>
      <c r="F377" s="261">
        <f t="shared" si="8"/>
        <v>28890</v>
      </c>
    </row>
    <row r="378" spans="1:6" ht="15.75">
      <c r="A378" s="273"/>
      <c r="B378" s="276" t="s">
        <v>275</v>
      </c>
      <c r="C378" s="264"/>
      <c r="D378" s="261">
        <f>D379+D380</f>
        <v>84420</v>
      </c>
      <c r="E378" s="261">
        <f>E379+E380</f>
        <v>27630</v>
      </c>
      <c r="F378" s="261">
        <f>F379+F380</f>
        <v>28890</v>
      </c>
    </row>
    <row r="379" spans="1:6" ht="63">
      <c r="A379" s="274">
        <v>1</v>
      </c>
      <c r="B379" s="266" t="s">
        <v>279</v>
      </c>
      <c r="C379" s="259" t="s">
        <v>263</v>
      </c>
      <c r="D379" s="261">
        <f>E379+F379+G39+H39</f>
        <v>27630</v>
      </c>
      <c r="E379" s="272">
        <v>27630</v>
      </c>
      <c r="F379" s="272"/>
    </row>
    <row r="380" spans="1:6" ht="157.5">
      <c r="A380" s="274">
        <v>2</v>
      </c>
      <c r="B380" s="266" t="s">
        <v>284</v>
      </c>
      <c r="C380" s="259" t="s">
        <v>263</v>
      </c>
      <c r="D380" s="261">
        <f>E380+F380+G40+H40</f>
        <v>56790</v>
      </c>
      <c r="E380" s="272"/>
      <c r="F380" s="272">
        <v>28890</v>
      </c>
    </row>
  </sheetData>
  <sheetProtection/>
  <mergeCells count="14">
    <mergeCell ref="A1:H1"/>
    <mergeCell ref="A2:H3"/>
    <mergeCell ref="A4:A5"/>
    <mergeCell ref="B4:B5"/>
    <mergeCell ref="C4:C5"/>
    <mergeCell ref="D4:D5"/>
    <mergeCell ref="E4:H4"/>
    <mergeCell ref="A343:F343"/>
    <mergeCell ref="A344:F345"/>
    <mergeCell ref="A346:A347"/>
    <mergeCell ref="B346:B347"/>
    <mergeCell ref="C346:C347"/>
    <mergeCell ref="D346:D347"/>
    <mergeCell ref="E346:F34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J54"/>
  <sheetViews>
    <sheetView zoomScalePageLayoutView="0" workbookViewId="0" topLeftCell="A34">
      <selection activeCell="G12" sqref="G12"/>
    </sheetView>
  </sheetViews>
  <sheetFormatPr defaultColWidth="9.140625" defaultRowHeight="15"/>
  <sheetData>
    <row r="4" spans="1:8" ht="15">
      <c r="A4" s="1"/>
      <c r="B4" s="1"/>
      <c r="C4" s="1"/>
      <c r="D4" s="1"/>
      <c r="E4" s="2" t="s">
        <v>0</v>
      </c>
      <c r="F4" s="2"/>
      <c r="G4" s="1"/>
      <c r="H4" s="2" t="s">
        <v>1</v>
      </c>
    </row>
    <row r="5" spans="1:8" ht="15">
      <c r="A5" s="1"/>
      <c r="B5" s="2" t="s">
        <v>2</v>
      </c>
      <c r="C5" s="2"/>
      <c r="D5" s="2"/>
      <c r="E5" s="2"/>
      <c r="F5" s="2"/>
      <c r="G5" s="2"/>
      <c r="H5" s="2"/>
    </row>
    <row r="6" spans="1:10" ht="15.75" thickBot="1">
      <c r="A6" s="1"/>
      <c r="B6" s="3" t="s">
        <v>3</v>
      </c>
      <c r="C6" s="2"/>
      <c r="D6" s="2"/>
      <c r="E6" s="2"/>
      <c r="F6" s="2"/>
      <c r="G6" s="2"/>
      <c r="H6" s="2"/>
      <c r="J6" s="4" t="s">
        <v>4</v>
      </c>
    </row>
    <row r="7" spans="1:10" ht="15.75" thickBot="1">
      <c r="A7" s="5" t="s">
        <v>5</v>
      </c>
      <c r="B7" s="6"/>
      <c r="C7" s="7" t="s">
        <v>6</v>
      </c>
      <c r="D7" s="7"/>
      <c r="E7" s="7"/>
      <c r="F7" s="8"/>
      <c r="G7" s="9" t="s">
        <v>7</v>
      </c>
      <c r="H7" s="10"/>
      <c r="I7" s="9" t="s">
        <v>7</v>
      </c>
      <c r="J7" s="10"/>
    </row>
    <row r="8" spans="1:10" ht="15.75" thickBot="1">
      <c r="A8" s="11"/>
      <c r="B8" s="12"/>
      <c r="C8" s="13" t="s">
        <v>8</v>
      </c>
      <c r="D8" s="13"/>
      <c r="E8" s="13"/>
      <c r="F8" s="14"/>
      <c r="G8" s="9" t="s">
        <v>9</v>
      </c>
      <c r="H8" s="10"/>
      <c r="I8" s="15" t="s">
        <v>10</v>
      </c>
      <c r="J8" s="16"/>
    </row>
    <row r="9" spans="1:10" ht="15">
      <c r="A9" s="17">
        <v>100</v>
      </c>
      <c r="B9" s="18" t="s">
        <v>11</v>
      </c>
      <c r="C9" s="2"/>
      <c r="D9" s="2"/>
      <c r="E9" s="2"/>
      <c r="F9" s="2"/>
      <c r="G9" s="19">
        <v>1182000</v>
      </c>
      <c r="H9" s="19"/>
      <c r="I9" s="20"/>
      <c r="J9" s="20"/>
    </row>
    <row r="10" spans="1:10" ht="15">
      <c r="A10" s="21">
        <v>200</v>
      </c>
      <c r="B10" s="22" t="s">
        <v>12</v>
      </c>
      <c r="C10" s="23"/>
      <c r="D10" s="23"/>
      <c r="E10" s="23"/>
      <c r="F10" s="23"/>
      <c r="G10" s="24"/>
      <c r="H10" s="24"/>
      <c r="I10" s="25"/>
      <c r="J10" s="25"/>
    </row>
    <row r="11" spans="1:10" ht="15">
      <c r="A11" s="17">
        <v>500</v>
      </c>
      <c r="B11" s="22" t="s">
        <v>13</v>
      </c>
      <c r="C11" s="23"/>
      <c r="D11" s="23"/>
      <c r="E11" s="23"/>
      <c r="F11" s="26"/>
      <c r="G11" s="24">
        <v>50280</v>
      </c>
      <c r="H11" s="24"/>
      <c r="I11" s="25"/>
      <c r="J11" s="25"/>
    </row>
    <row r="12" spans="1:10" ht="15">
      <c r="A12" s="21">
        <v>1000</v>
      </c>
      <c r="B12" s="22" t="s">
        <v>14</v>
      </c>
      <c r="C12" s="23"/>
      <c r="D12" s="23"/>
      <c r="E12" s="23"/>
      <c r="F12" s="23"/>
      <c r="G12" s="27"/>
      <c r="H12" s="27"/>
      <c r="I12" s="24"/>
      <c r="J12" s="24">
        <v>994483</v>
      </c>
    </row>
    <row r="13" spans="1:10" ht="15">
      <c r="A13" s="28">
        <v>1011</v>
      </c>
      <c r="B13" s="29" t="s">
        <v>15</v>
      </c>
      <c r="C13" s="30"/>
      <c r="D13" s="30"/>
      <c r="E13" s="30"/>
      <c r="F13" s="30"/>
      <c r="G13" s="31"/>
      <c r="H13" s="31"/>
      <c r="I13" s="25"/>
      <c r="J13" s="25">
        <v>7000</v>
      </c>
    </row>
    <row r="14" spans="1:10" ht="15">
      <c r="A14" s="28">
        <v>1013</v>
      </c>
      <c r="B14" s="29" t="s">
        <v>16</v>
      </c>
      <c r="C14" s="30"/>
      <c r="D14" s="30"/>
      <c r="E14" s="30"/>
      <c r="F14" s="30"/>
      <c r="G14" s="31"/>
      <c r="H14" s="31"/>
      <c r="I14" s="25"/>
      <c r="J14" s="25">
        <v>48000</v>
      </c>
    </row>
    <row r="15" spans="1:10" ht="15">
      <c r="A15" s="28">
        <v>1014</v>
      </c>
      <c r="B15" s="29" t="s">
        <v>17</v>
      </c>
      <c r="C15" s="30"/>
      <c r="D15" s="30"/>
      <c r="E15" s="30"/>
      <c r="F15" s="30"/>
      <c r="G15" s="31"/>
      <c r="H15" s="25"/>
      <c r="I15" s="25"/>
      <c r="J15" s="25">
        <v>5000</v>
      </c>
    </row>
    <row r="16" spans="1:10" ht="15">
      <c r="A16" s="32">
        <v>1015</v>
      </c>
      <c r="B16" s="33" t="s">
        <v>18</v>
      </c>
      <c r="C16" s="34"/>
      <c r="D16" s="34"/>
      <c r="E16" s="34"/>
      <c r="F16" s="34"/>
      <c r="G16" s="25"/>
      <c r="H16" s="25"/>
      <c r="I16" s="25"/>
      <c r="J16" s="25">
        <v>112668</v>
      </c>
    </row>
    <row r="17" spans="1:10" ht="15">
      <c r="A17" s="35">
        <v>1016</v>
      </c>
      <c r="B17" s="29" t="s">
        <v>19</v>
      </c>
      <c r="C17" s="30"/>
      <c r="D17" s="30"/>
      <c r="E17" s="30"/>
      <c r="F17" s="30"/>
      <c r="G17" s="25"/>
      <c r="H17" s="25"/>
      <c r="I17" s="25"/>
      <c r="J17" s="25">
        <v>186500</v>
      </c>
    </row>
    <row r="18" spans="1:10" ht="15">
      <c r="A18" s="35">
        <v>1020</v>
      </c>
      <c r="B18" s="29" t="s">
        <v>20</v>
      </c>
      <c r="C18" s="30"/>
      <c r="D18" s="30"/>
      <c r="E18" s="30"/>
      <c r="F18" s="30"/>
      <c r="G18" s="25"/>
      <c r="H18" s="25"/>
      <c r="I18" s="25"/>
      <c r="J18" s="25">
        <v>280000</v>
      </c>
    </row>
    <row r="19" spans="1:10" ht="15">
      <c r="A19" s="35">
        <v>1030</v>
      </c>
      <c r="B19" s="29" t="s">
        <v>21</v>
      </c>
      <c r="C19" s="30"/>
      <c r="D19" s="30"/>
      <c r="E19" s="30"/>
      <c r="F19" s="30"/>
      <c r="G19" s="25"/>
      <c r="H19" s="25"/>
      <c r="I19" s="31"/>
      <c r="J19" s="24">
        <v>245215</v>
      </c>
    </row>
    <row r="20" spans="1:10" ht="15">
      <c r="A20" s="35">
        <v>1051</v>
      </c>
      <c r="B20" s="29" t="s">
        <v>22</v>
      </c>
      <c r="C20" s="30"/>
      <c r="D20" s="30"/>
      <c r="E20" s="30"/>
      <c r="F20" s="30"/>
      <c r="G20" s="25"/>
      <c r="H20" s="25"/>
      <c r="I20" s="25"/>
      <c r="J20" s="25">
        <v>36000</v>
      </c>
    </row>
    <row r="21" spans="1:10" ht="15">
      <c r="A21" s="35">
        <v>1052</v>
      </c>
      <c r="B21" s="29" t="s">
        <v>23</v>
      </c>
      <c r="C21" s="30"/>
      <c r="D21" s="30"/>
      <c r="E21" s="30"/>
      <c r="F21" s="30"/>
      <c r="G21" s="25"/>
      <c r="H21" s="25"/>
      <c r="I21" s="25"/>
      <c r="J21" s="25">
        <v>3000</v>
      </c>
    </row>
    <row r="22" spans="1:10" ht="15">
      <c r="A22" s="32">
        <v>1062</v>
      </c>
      <c r="B22" s="33" t="s">
        <v>24</v>
      </c>
      <c r="C22" s="34"/>
      <c r="D22" s="34"/>
      <c r="E22" s="34"/>
      <c r="F22" s="34"/>
      <c r="G22" s="25"/>
      <c r="H22" s="25"/>
      <c r="I22" s="25"/>
      <c r="J22" s="25">
        <v>15000</v>
      </c>
    </row>
    <row r="23" spans="1:10" ht="15">
      <c r="A23" s="35">
        <v>1091</v>
      </c>
      <c r="B23" s="29" t="s">
        <v>25</v>
      </c>
      <c r="C23" s="30"/>
      <c r="D23" s="30"/>
      <c r="E23" s="30"/>
      <c r="F23" s="30"/>
      <c r="G23" s="25"/>
      <c r="H23" s="25"/>
      <c r="I23" s="25"/>
      <c r="J23" s="36">
        <v>41100</v>
      </c>
    </row>
    <row r="24" spans="1:10" ht="15">
      <c r="A24" s="32">
        <v>1092</v>
      </c>
      <c r="B24" s="33" t="s">
        <v>26</v>
      </c>
      <c r="C24" s="34"/>
      <c r="D24" s="34"/>
      <c r="E24" s="34"/>
      <c r="F24" s="34"/>
      <c r="G24" s="25"/>
      <c r="H24" s="25"/>
      <c r="I24" s="25"/>
      <c r="J24" s="25">
        <v>5000</v>
      </c>
    </row>
    <row r="25" spans="1:10" ht="15">
      <c r="A25" s="35">
        <v>1098</v>
      </c>
      <c r="B25" s="29" t="s">
        <v>27</v>
      </c>
      <c r="C25" s="30"/>
      <c r="D25" s="30"/>
      <c r="E25" s="30"/>
      <c r="F25" s="30"/>
      <c r="G25" s="25"/>
      <c r="H25" s="25"/>
      <c r="I25" s="25"/>
      <c r="J25" s="25">
        <v>10000</v>
      </c>
    </row>
    <row r="26" spans="1:10" ht="15">
      <c r="A26" s="37">
        <v>1900</v>
      </c>
      <c r="B26" s="22" t="s">
        <v>28</v>
      </c>
      <c r="C26" s="23"/>
      <c r="D26" s="23"/>
      <c r="E26" s="23"/>
      <c r="F26" s="23"/>
      <c r="G26" s="24"/>
      <c r="H26" s="24"/>
      <c r="I26" s="24"/>
      <c r="J26" s="24">
        <v>20000</v>
      </c>
    </row>
    <row r="27" spans="1:10" ht="15">
      <c r="A27" s="25">
        <v>1901</v>
      </c>
      <c r="B27" s="29" t="s">
        <v>29</v>
      </c>
      <c r="C27" s="30"/>
      <c r="D27" s="30"/>
      <c r="E27" s="30"/>
      <c r="F27" s="38"/>
      <c r="G27" s="25"/>
      <c r="H27" s="25"/>
      <c r="I27" s="25"/>
      <c r="J27" s="25">
        <v>12000</v>
      </c>
    </row>
    <row r="28" spans="1:10" ht="15">
      <c r="A28" s="25">
        <v>1981</v>
      </c>
      <c r="B28" s="29" t="s">
        <v>30</v>
      </c>
      <c r="C28" s="30"/>
      <c r="D28" s="30"/>
      <c r="E28" s="30"/>
      <c r="F28" s="38"/>
      <c r="G28" s="25"/>
      <c r="H28" s="25"/>
      <c r="I28" s="25"/>
      <c r="J28" s="25">
        <v>8000</v>
      </c>
    </row>
    <row r="29" spans="1:10" ht="15">
      <c r="A29" s="27">
        <v>4214</v>
      </c>
      <c r="B29" s="18" t="s">
        <v>31</v>
      </c>
      <c r="C29" s="2"/>
      <c r="D29" s="2"/>
      <c r="E29" s="2"/>
      <c r="F29" s="2"/>
      <c r="G29" s="24"/>
      <c r="H29" s="24"/>
      <c r="I29" s="24"/>
      <c r="J29" s="24">
        <v>12000</v>
      </c>
    </row>
    <row r="30" spans="1:10" ht="15">
      <c r="A30" s="21">
        <v>4600</v>
      </c>
      <c r="B30" s="22" t="s">
        <v>32</v>
      </c>
      <c r="C30" s="23"/>
      <c r="D30" s="23"/>
      <c r="E30" s="23"/>
      <c r="F30" s="23"/>
      <c r="G30" s="24"/>
      <c r="H30" s="24"/>
      <c r="I30" s="24"/>
      <c r="J30" s="24">
        <v>10000</v>
      </c>
    </row>
    <row r="31" spans="1:10" ht="15.75" thickBot="1">
      <c r="A31" s="17" t="s">
        <v>33</v>
      </c>
      <c r="B31" s="18" t="s">
        <v>34</v>
      </c>
      <c r="C31" s="2"/>
      <c r="D31" s="2"/>
      <c r="E31" s="2"/>
      <c r="F31" s="2"/>
      <c r="G31" s="24"/>
      <c r="H31" s="24"/>
      <c r="I31" s="24"/>
      <c r="J31" s="24">
        <v>145343</v>
      </c>
    </row>
    <row r="32" spans="1:10" ht="15.75" thickBot="1">
      <c r="A32" s="43">
        <v>9999</v>
      </c>
      <c r="B32" s="44" t="s">
        <v>35</v>
      </c>
      <c r="C32" s="45"/>
      <c r="D32" s="45"/>
      <c r="E32" s="45"/>
      <c r="F32" s="45"/>
      <c r="G32" s="46">
        <f>SUM(G9:G31)</f>
        <v>1232280</v>
      </c>
      <c r="H32" s="47"/>
      <c r="I32" s="47"/>
      <c r="J32" s="48">
        <v>1181826</v>
      </c>
    </row>
    <row r="33" spans="1:8" ht="15">
      <c r="A33" s="1"/>
      <c r="B33" s="1"/>
      <c r="C33" s="1"/>
      <c r="D33" s="1"/>
      <c r="E33" s="2"/>
      <c r="F33" s="2"/>
      <c r="G33" s="1"/>
      <c r="H33" s="2"/>
    </row>
    <row r="34" spans="1:8" ht="15">
      <c r="A34" s="1"/>
      <c r="B34" s="1"/>
      <c r="C34" s="2"/>
      <c r="D34" s="2"/>
      <c r="E34" s="2"/>
      <c r="F34" s="2"/>
      <c r="G34" s="2"/>
      <c r="H34" s="2"/>
    </row>
    <row r="35" spans="1:8" ht="15">
      <c r="A35" s="1"/>
      <c r="B35" s="1"/>
      <c r="C35" s="1"/>
      <c r="D35" s="1"/>
      <c r="E35" s="2" t="s">
        <v>36</v>
      </c>
      <c r="F35" s="2"/>
      <c r="G35" s="1"/>
      <c r="H35" s="2" t="s">
        <v>36</v>
      </c>
    </row>
    <row r="36" spans="1:8" ht="15">
      <c r="A36" s="1"/>
      <c r="B36" s="1"/>
      <c r="C36" s="1"/>
      <c r="D36" s="1"/>
      <c r="E36" s="2" t="s">
        <v>36</v>
      </c>
      <c r="F36" s="2"/>
      <c r="G36" s="1"/>
      <c r="H36" s="2" t="s">
        <v>36</v>
      </c>
    </row>
    <row r="37" spans="1:8" ht="15">
      <c r="A37" s="1"/>
      <c r="B37" s="1"/>
      <c r="C37" s="1"/>
      <c r="D37" s="1"/>
      <c r="E37" s="2" t="s">
        <v>0</v>
      </c>
      <c r="F37" s="2"/>
      <c r="G37" s="1"/>
      <c r="H37" s="2" t="s">
        <v>37</v>
      </c>
    </row>
    <row r="38" spans="1:8" ht="15">
      <c r="A38" s="1"/>
      <c r="B38" s="2" t="s">
        <v>38</v>
      </c>
      <c r="C38" s="2"/>
      <c r="D38" s="2"/>
      <c r="E38" s="2"/>
      <c r="F38" s="2"/>
      <c r="G38" s="2"/>
      <c r="H38" s="2"/>
    </row>
    <row r="39" spans="1:10" ht="15.75" thickBot="1">
      <c r="A39" s="1"/>
      <c r="B39" s="3" t="s">
        <v>39</v>
      </c>
      <c r="C39" s="2"/>
      <c r="D39" s="2"/>
      <c r="E39" s="2"/>
      <c r="F39" s="2"/>
      <c r="G39" s="2"/>
      <c r="H39" s="2"/>
      <c r="J39" s="4" t="s">
        <v>4</v>
      </c>
    </row>
    <row r="40" spans="1:10" ht="15.75" thickBot="1">
      <c r="A40" s="5" t="s">
        <v>5</v>
      </c>
      <c r="B40" s="6"/>
      <c r="C40" s="7" t="s">
        <v>6</v>
      </c>
      <c r="D40" s="7"/>
      <c r="E40" s="7"/>
      <c r="F40" s="8"/>
      <c r="G40" s="9"/>
      <c r="H40" s="10"/>
      <c r="I40" s="15" t="s">
        <v>7</v>
      </c>
      <c r="J40" s="16"/>
    </row>
    <row r="41" spans="1:10" ht="15.75" thickBot="1">
      <c r="A41" s="11"/>
      <c r="B41" s="12"/>
      <c r="C41" s="13" t="s">
        <v>8</v>
      </c>
      <c r="D41" s="13"/>
      <c r="E41" s="13"/>
      <c r="F41" s="14"/>
      <c r="G41" s="49"/>
      <c r="H41" s="49"/>
      <c r="I41" s="15" t="s">
        <v>40</v>
      </c>
      <c r="J41" s="16"/>
    </row>
    <row r="42" spans="1:10" ht="15">
      <c r="A42" s="50"/>
      <c r="B42" s="51"/>
      <c r="C42" s="52"/>
      <c r="D42" s="52"/>
      <c r="E42" s="52"/>
      <c r="F42" s="53"/>
      <c r="G42" s="54"/>
      <c r="H42" s="54"/>
      <c r="I42" s="20"/>
      <c r="J42" s="20"/>
    </row>
    <row r="43" spans="1:10" ht="15">
      <c r="A43" s="17">
        <v>100</v>
      </c>
      <c r="B43" s="18" t="s">
        <v>41</v>
      </c>
      <c r="C43" s="2"/>
      <c r="D43" s="2"/>
      <c r="E43" s="2"/>
      <c r="F43" s="2"/>
      <c r="G43" s="55"/>
      <c r="H43" s="42"/>
      <c r="I43" s="24"/>
      <c r="J43" s="24">
        <v>7000</v>
      </c>
    </row>
    <row r="44" spans="1:10" ht="15">
      <c r="A44" s="21">
        <v>200</v>
      </c>
      <c r="B44" s="22" t="s">
        <v>12</v>
      </c>
      <c r="C44" s="23"/>
      <c r="D44" s="23"/>
      <c r="E44" s="23"/>
      <c r="F44" s="23"/>
      <c r="G44" s="37"/>
      <c r="H44" s="24"/>
      <c r="I44" s="24"/>
      <c r="J44" s="24">
        <v>112100</v>
      </c>
    </row>
    <row r="45" spans="1:10" ht="15">
      <c r="A45" s="27">
        <v>500</v>
      </c>
      <c r="B45" s="22" t="s">
        <v>42</v>
      </c>
      <c r="C45" s="23"/>
      <c r="D45" s="23"/>
      <c r="E45" s="23"/>
      <c r="F45" s="26"/>
      <c r="G45" s="37"/>
      <c r="H45" s="24"/>
      <c r="I45" s="24"/>
      <c r="J45" s="24">
        <v>22244</v>
      </c>
    </row>
    <row r="46" spans="1:10" ht="15">
      <c r="A46" s="21">
        <v>1000</v>
      </c>
      <c r="B46" s="22" t="s">
        <v>14</v>
      </c>
      <c r="C46" s="23"/>
      <c r="D46" s="23"/>
      <c r="E46" s="23"/>
      <c r="F46" s="23"/>
      <c r="G46" s="35"/>
      <c r="H46" s="24"/>
      <c r="I46" s="24"/>
      <c r="J46" s="24">
        <v>30000</v>
      </c>
    </row>
    <row r="47" spans="1:10" ht="15">
      <c r="A47" s="28">
        <v>1011</v>
      </c>
      <c r="B47" s="29" t="s">
        <v>15</v>
      </c>
      <c r="C47" s="30"/>
      <c r="D47" s="30"/>
      <c r="E47" s="30"/>
      <c r="F47" s="30"/>
      <c r="G47" s="35"/>
      <c r="H47" s="24"/>
      <c r="I47" s="36"/>
      <c r="J47" s="36">
        <v>5000</v>
      </c>
    </row>
    <row r="48" spans="1:10" ht="15">
      <c r="A48" s="28">
        <v>1013</v>
      </c>
      <c r="B48" s="29" t="s">
        <v>16</v>
      </c>
      <c r="C48" s="30"/>
      <c r="D48" s="30"/>
      <c r="E48" s="30"/>
      <c r="F48" s="30"/>
      <c r="G48" s="36"/>
      <c r="H48" s="36"/>
      <c r="I48" s="25"/>
      <c r="J48" s="25">
        <v>700</v>
      </c>
    </row>
    <row r="49" spans="1:10" ht="15">
      <c r="A49" s="32">
        <v>1015</v>
      </c>
      <c r="B49" s="33" t="s">
        <v>18</v>
      </c>
      <c r="C49" s="34"/>
      <c r="D49" s="34"/>
      <c r="E49" s="34"/>
      <c r="F49" s="34"/>
      <c r="G49" s="25"/>
      <c r="H49" s="25"/>
      <c r="I49" s="25"/>
      <c r="J49" s="25">
        <v>10300</v>
      </c>
    </row>
    <row r="50" spans="1:10" ht="15">
      <c r="A50" s="35">
        <v>1020</v>
      </c>
      <c r="B50" s="29" t="s">
        <v>20</v>
      </c>
      <c r="C50" s="30"/>
      <c r="D50" s="30"/>
      <c r="E50" s="30"/>
      <c r="F50" s="30"/>
      <c r="G50" s="25"/>
      <c r="H50" s="25"/>
      <c r="I50" s="25"/>
      <c r="J50" s="25">
        <v>8000</v>
      </c>
    </row>
    <row r="51" spans="1:10" ht="15">
      <c r="A51" s="28">
        <v>1051</v>
      </c>
      <c r="B51" s="29" t="s">
        <v>22</v>
      </c>
      <c r="C51" s="30"/>
      <c r="D51" s="30"/>
      <c r="E51" s="30"/>
      <c r="F51" s="38"/>
      <c r="G51" s="36"/>
      <c r="H51" s="36"/>
      <c r="I51" s="25"/>
      <c r="J51" s="25">
        <v>2000</v>
      </c>
    </row>
    <row r="52" spans="1:10" ht="15">
      <c r="A52" s="35">
        <v>1052</v>
      </c>
      <c r="B52" s="29" t="s">
        <v>43</v>
      </c>
      <c r="C52" s="30"/>
      <c r="D52" s="30"/>
      <c r="E52" s="30"/>
      <c r="F52" s="30"/>
      <c r="G52" s="59"/>
      <c r="H52" s="60"/>
      <c r="I52" s="25"/>
      <c r="J52" s="25">
        <v>4000</v>
      </c>
    </row>
    <row r="53" spans="1:10" ht="15.75" thickBot="1">
      <c r="A53" s="27">
        <v>5200</v>
      </c>
      <c r="B53" s="18" t="s">
        <v>45</v>
      </c>
      <c r="C53" s="63"/>
      <c r="D53" s="63"/>
      <c r="E53" s="63"/>
      <c r="F53" s="63"/>
      <c r="G53" s="64"/>
      <c r="H53" s="56"/>
      <c r="I53" s="56"/>
      <c r="J53" s="19">
        <v>7000</v>
      </c>
    </row>
    <row r="54" spans="1:10" ht="15.75" thickBot="1">
      <c r="A54" s="65">
        <v>9999</v>
      </c>
      <c r="B54" s="44" t="s">
        <v>35</v>
      </c>
      <c r="C54" s="45"/>
      <c r="D54" s="45"/>
      <c r="E54" s="45"/>
      <c r="F54" s="45"/>
      <c r="G54" s="66"/>
      <c r="H54" s="47"/>
      <c r="I54" s="47"/>
      <c r="J54" s="67">
        <v>178344</v>
      </c>
    </row>
  </sheetData>
  <sheetProtection/>
  <printOptions/>
  <pageMargins left="0" right="0" top="0" bottom="0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40"/>
  <sheetViews>
    <sheetView zoomScalePageLayoutView="0" workbookViewId="0" topLeftCell="A1">
      <selection activeCell="H15" sqref="H15"/>
    </sheetView>
  </sheetViews>
  <sheetFormatPr defaultColWidth="9.140625" defaultRowHeight="15"/>
  <sheetData>
    <row r="3" spans="4:8" ht="15">
      <c r="D3" s="1"/>
      <c r="E3" s="2" t="s">
        <v>0</v>
      </c>
      <c r="F3" s="2"/>
      <c r="G3" s="1"/>
      <c r="H3" s="2" t="s">
        <v>46</v>
      </c>
    </row>
    <row r="4" spans="1:8" ht="15">
      <c r="A4" s="1"/>
      <c r="B4" s="3" t="s">
        <v>47</v>
      </c>
      <c r="C4" s="2"/>
      <c r="D4" s="2"/>
      <c r="E4" s="2"/>
      <c r="F4" s="2"/>
      <c r="G4" s="2"/>
      <c r="H4" s="2"/>
    </row>
    <row r="5" spans="1:8" ht="15.75" thickBot="1">
      <c r="A5" s="1"/>
      <c r="B5" s="1"/>
      <c r="C5" s="2" t="s">
        <v>36</v>
      </c>
      <c r="D5" s="2" t="s">
        <v>48</v>
      </c>
      <c r="E5" s="2"/>
      <c r="F5" s="2"/>
      <c r="G5" s="2"/>
      <c r="H5" s="2" t="s">
        <v>49</v>
      </c>
    </row>
    <row r="6" spans="1:10" ht="15.75" thickBot="1">
      <c r="A6" s="5" t="s">
        <v>5</v>
      </c>
      <c r="B6" s="6"/>
      <c r="C6" s="7" t="s">
        <v>6</v>
      </c>
      <c r="D6" s="7"/>
      <c r="E6" s="7"/>
      <c r="F6" s="8"/>
      <c r="G6" s="9" t="s">
        <v>50</v>
      </c>
      <c r="H6" s="10"/>
      <c r="I6" s="9" t="s">
        <v>7</v>
      </c>
      <c r="J6" s="10"/>
    </row>
    <row r="7" spans="1:10" ht="15.75" thickBot="1">
      <c r="A7" s="11"/>
      <c r="B7" s="12"/>
      <c r="C7" s="13" t="s">
        <v>8</v>
      </c>
      <c r="D7" s="13"/>
      <c r="E7" s="13"/>
      <c r="F7" s="14"/>
      <c r="G7" s="9" t="s">
        <v>51</v>
      </c>
      <c r="H7" s="10"/>
      <c r="I7" s="15" t="s">
        <v>40</v>
      </c>
      <c r="J7" s="16"/>
    </row>
    <row r="8" spans="1:10" ht="15">
      <c r="A8" s="21">
        <v>200</v>
      </c>
      <c r="B8" s="22" t="s">
        <v>52</v>
      </c>
      <c r="C8" s="23"/>
      <c r="D8" s="23"/>
      <c r="E8" s="23"/>
      <c r="F8" s="23"/>
      <c r="G8" s="37">
        <v>69600</v>
      </c>
      <c r="H8" s="24"/>
      <c r="I8" s="25"/>
      <c r="J8" s="25"/>
    </row>
    <row r="9" spans="1:10" ht="15">
      <c r="A9" s="27">
        <v>500</v>
      </c>
      <c r="B9" s="22" t="s">
        <v>53</v>
      </c>
      <c r="C9" s="23"/>
      <c r="D9" s="23"/>
      <c r="E9" s="23"/>
      <c r="F9" s="23"/>
      <c r="G9" s="24">
        <v>12220</v>
      </c>
      <c r="H9" s="24"/>
      <c r="I9" s="68"/>
      <c r="J9" s="68"/>
    </row>
    <row r="10" spans="1:10" ht="15">
      <c r="A10" s="17">
        <v>1000</v>
      </c>
      <c r="B10" s="18" t="s">
        <v>14</v>
      </c>
      <c r="C10" s="63"/>
      <c r="D10" s="63"/>
      <c r="E10" s="63"/>
      <c r="F10" s="63"/>
      <c r="G10" s="17">
        <v>94239</v>
      </c>
      <c r="H10" s="64"/>
      <c r="I10" s="24"/>
      <c r="J10" s="24">
        <v>60000</v>
      </c>
    </row>
    <row r="11" spans="1:10" ht="15">
      <c r="A11" s="35">
        <v>1013</v>
      </c>
      <c r="B11" s="29" t="s">
        <v>16</v>
      </c>
      <c r="C11" s="30"/>
      <c r="D11" s="30"/>
      <c r="E11" s="30"/>
      <c r="F11" s="38"/>
      <c r="G11" s="69">
        <v>1200</v>
      </c>
      <c r="H11" s="25"/>
      <c r="I11" s="20"/>
      <c r="J11" s="20"/>
    </row>
    <row r="12" spans="1:10" ht="15">
      <c r="A12" s="32">
        <v>1015</v>
      </c>
      <c r="B12" s="33" t="s">
        <v>18</v>
      </c>
      <c r="C12" s="34"/>
      <c r="D12" s="34"/>
      <c r="E12" s="34"/>
      <c r="F12" s="34"/>
      <c r="G12" s="32">
        <v>16000</v>
      </c>
      <c r="H12" s="70"/>
      <c r="I12" s="25"/>
      <c r="J12" s="25">
        <v>15000</v>
      </c>
    </row>
    <row r="13" spans="1:10" ht="15">
      <c r="A13" s="35">
        <v>1016</v>
      </c>
      <c r="B13" s="29" t="s">
        <v>19</v>
      </c>
      <c r="C13" s="30"/>
      <c r="D13" s="30"/>
      <c r="E13" s="30"/>
      <c r="F13" s="30"/>
      <c r="G13" s="35">
        <v>2000</v>
      </c>
      <c r="H13" s="25"/>
      <c r="I13" s="25"/>
      <c r="J13" s="25"/>
    </row>
    <row r="14" spans="1:10" ht="15">
      <c r="A14" s="35">
        <v>1020</v>
      </c>
      <c r="B14" s="29" t="s">
        <v>20</v>
      </c>
      <c r="C14" s="30"/>
      <c r="D14" s="30"/>
      <c r="E14" s="30"/>
      <c r="F14" s="30"/>
      <c r="G14" s="37">
        <v>69239</v>
      </c>
      <c r="H14" s="25"/>
      <c r="I14" s="25"/>
      <c r="J14" s="25">
        <v>45000</v>
      </c>
    </row>
    <row r="15" spans="1:10" ht="15">
      <c r="A15" s="35">
        <v>1051</v>
      </c>
      <c r="B15" s="29" t="s">
        <v>22</v>
      </c>
      <c r="C15" s="30"/>
      <c r="D15" s="30"/>
      <c r="E15" s="30"/>
      <c r="F15" s="30"/>
      <c r="G15" s="35">
        <v>500</v>
      </c>
      <c r="H15" s="25"/>
      <c r="I15" s="25"/>
      <c r="J15" s="25"/>
    </row>
    <row r="16" spans="1:10" ht="15">
      <c r="A16" s="32">
        <v>1062</v>
      </c>
      <c r="B16" s="33" t="s">
        <v>24</v>
      </c>
      <c r="C16" s="34"/>
      <c r="D16" s="34"/>
      <c r="E16" s="34"/>
      <c r="F16" s="34"/>
      <c r="G16" s="32">
        <v>300</v>
      </c>
      <c r="H16" s="70"/>
      <c r="I16" s="25"/>
      <c r="J16" s="25"/>
    </row>
    <row r="17" spans="1:10" ht="15">
      <c r="A17" s="35">
        <v>1098</v>
      </c>
      <c r="B17" s="29" t="s">
        <v>44</v>
      </c>
      <c r="C17" s="30"/>
      <c r="D17" s="30"/>
      <c r="E17" s="30"/>
      <c r="F17" s="30"/>
      <c r="G17" s="35">
        <v>5000</v>
      </c>
      <c r="H17" s="25"/>
      <c r="I17" s="25"/>
      <c r="J17" s="25"/>
    </row>
    <row r="18" spans="1:10" ht="15.75" thickBot="1">
      <c r="A18" s="39" t="s">
        <v>33</v>
      </c>
      <c r="B18" s="40" t="s">
        <v>34</v>
      </c>
      <c r="C18" s="41"/>
      <c r="D18" s="41"/>
      <c r="E18" s="41"/>
      <c r="F18" s="41"/>
      <c r="G18" s="71"/>
      <c r="H18" s="25"/>
      <c r="I18" s="25"/>
      <c r="J18" s="24">
        <v>962747</v>
      </c>
    </row>
    <row r="19" spans="1:10" ht="15.75" thickBot="1">
      <c r="A19" s="43">
        <v>9999</v>
      </c>
      <c r="B19" s="44" t="s">
        <v>35</v>
      </c>
      <c r="C19" s="45"/>
      <c r="D19" s="45"/>
      <c r="E19" s="45"/>
      <c r="F19" s="45"/>
      <c r="G19" s="66">
        <v>176059</v>
      </c>
      <c r="H19" s="72"/>
      <c r="I19" s="73"/>
      <c r="J19" s="73">
        <v>1022747</v>
      </c>
    </row>
    <row r="21" spans="4:8" ht="15">
      <c r="D21" s="1"/>
      <c r="E21" s="2" t="s">
        <v>0</v>
      </c>
      <c r="F21" s="2"/>
      <c r="G21" s="1"/>
      <c r="H21" s="2" t="s">
        <v>54</v>
      </c>
    </row>
    <row r="22" spans="1:8" ht="15">
      <c r="A22" s="1"/>
      <c r="B22" s="3" t="s">
        <v>55</v>
      </c>
      <c r="C22" s="2"/>
      <c r="D22" s="2"/>
      <c r="E22" s="2"/>
      <c r="F22" s="2"/>
      <c r="G22" s="2"/>
      <c r="H22" s="2"/>
    </row>
    <row r="23" spans="1:10" ht="15.75" thickBot="1">
      <c r="A23" s="1"/>
      <c r="B23" s="240" t="s">
        <v>56</v>
      </c>
      <c r="C23" s="241"/>
      <c r="D23" s="241"/>
      <c r="E23" s="241"/>
      <c r="F23" s="241"/>
      <c r="G23" s="241"/>
      <c r="H23" s="241"/>
      <c r="I23" s="241"/>
      <c r="J23" s="241"/>
    </row>
    <row r="24" spans="1:10" ht="15.75" thickBot="1">
      <c r="A24" s="42" t="s">
        <v>5</v>
      </c>
      <c r="B24" s="74"/>
      <c r="C24" s="75" t="s">
        <v>6</v>
      </c>
      <c r="D24" s="75"/>
      <c r="E24" s="75"/>
      <c r="F24" s="76"/>
      <c r="G24" s="9" t="s">
        <v>50</v>
      </c>
      <c r="H24" s="10"/>
      <c r="I24" s="9" t="s">
        <v>7</v>
      </c>
      <c r="J24" s="10"/>
    </row>
    <row r="25" spans="1:10" ht="15.75" thickBot="1">
      <c r="A25" s="20"/>
      <c r="B25" s="77"/>
      <c r="C25" s="52" t="s">
        <v>8</v>
      </c>
      <c r="D25" s="52"/>
      <c r="E25" s="52"/>
      <c r="F25" s="51"/>
      <c r="G25" s="9" t="s">
        <v>51</v>
      </c>
      <c r="H25" s="10"/>
      <c r="I25" s="15" t="s">
        <v>40</v>
      </c>
      <c r="J25" s="16"/>
    </row>
    <row r="26" spans="1:10" ht="15">
      <c r="A26" s="17">
        <v>100</v>
      </c>
      <c r="B26" s="61" t="s">
        <v>57</v>
      </c>
      <c r="C26" s="2"/>
      <c r="D26" s="2"/>
      <c r="E26" s="2"/>
      <c r="F26" s="2"/>
      <c r="G26" s="64">
        <v>51240</v>
      </c>
      <c r="H26" s="56"/>
      <c r="I26" s="20"/>
      <c r="J26" s="20"/>
    </row>
    <row r="27" spans="1:10" ht="15">
      <c r="A27" s="21">
        <v>200</v>
      </c>
      <c r="B27" s="22" t="s">
        <v>58</v>
      </c>
      <c r="C27" s="23"/>
      <c r="D27" s="23"/>
      <c r="E27" s="23"/>
      <c r="F27" s="23"/>
      <c r="G27" s="37">
        <v>1320</v>
      </c>
      <c r="H27" s="24"/>
      <c r="I27" s="25"/>
      <c r="J27" s="25"/>
    </row>
    <row r="28" spans="1:10" ht="15.75" thickBot="1">
      <c r="A28" s="27">
        <v>500</v>
      </c>
      <c r="B28" s="22" t="s">
        <v>53</v>
      </c>
      <c r="C28" s="23"/>
      <c r="D28" s="23"/>
      <c r="E28" s="23"/>
      <c r="F28" s="26"/>
      <c r="G28" s="37">
        <v>9300</v>
      </c>
      <c r="H28" s="24"/>
      <c r="I28" s="25"/>
      <c r="J28" s="25"/>
    </row>
    <row r="29" spans="1:10" ht="15.75" thickBot="1">
      <c r="A29" s="43">
        <v>1000</v>
      </c>
      <c r="B29" s="44" t="s">
        <v>14</v>
      </c>
      <c r="C29" s="45"/>
      <c r="D29" s="45"/>
      <c r="E29" s="45"/>
      <c r="F29" s="45"/>
      <c r="G29" s="43">
        <v>388197</v>
      </c>
      <c r="H29" s="78"/>
      <c r="I29" s="79"/>
      <c r="J29" s="79"/>
    </row>
    <row r="30" spans="1:10" ht="15">
      <c r="A30" s="80">
        <v>1012</v>
      </c>
      <c r="B30" s="57" t="s">
        <v>59</v>
      </c>
      <c r="C30" s="58"/>
      <c r="D30" s="58"/>
      <c r="E30" s="58"/>
      <c r="F30" s="58"/>
      <c r="G30" s="80">
        <v>20000</v>
      </c>
      <c r="H30" s="25"/>
      <c r="I30" s="25"/>
      <c r="J30" s="25"/>
    </row>
    <row r="31" spans="1:10" ht="15">
      <c r="A31" s="25">
        <v>1013</v>
      </c>
      <c r="B31" s="29" t="s">
        <v>16</v>
      </c>
      <c r="C31" s="30"/>
      <c r="D31" s="30"/>
      <c r="E31" s="30"/>
      <c r="F31" s="38"/>
      <c r="G31" s="25">
        <v>1600</v>
      </c>
      <c r="H31" s="25"/>
      <c r="I31" s="25"/>
      <c r="J31" s="25"/>
    </row>
    <row r="32" spans="1:10" ht="15">
      <c r="A32" s="32">
        <v>1015</v>
      </c>
      <c r="B32" s="33" t="s">
        <v>18</v>
      </c>
      <c r="C32" s="34"/>
      <c r="D32" s="34"/>
      <c r="E32" s="34"/>
      <c r="F32" s="34"/>
      <c r="G32" s="32">
        <v>200000</v>
      </c>
      <c r="H32" s="25"/>
      <c r="I32" s="25"/>
      <c r="J32" s="25"/>
    </row>
    <row r="33" spans="1:10" ht="15">
      <c r="A33" s="35">
        <v>1016</v>
      </c>
      <c r="B33" s="29" t="s">
        <v>19</v>
      </c>
      <c r="C33" s="30"/>
      <c r="D33" s="30"/>
      <c r="E33" s="30"/>
      <c r="F33" s="30"/>
      <c r="G33" s="35">
        <v>60000</v>
      </c>
      <c r="H33" s="25"/>
      <c r="I33" s="25"/>
      <c r="J33" s="25"/>
    </row>
    <row r="34" spans="1:10" ht="15">
      <c r="A34" s="35">
        <v>1020</v>
      </c>
      <c r="B34" s="29" t="s">
        <v>20</v>
      </c>
      <c r="C34" s="30"/>
      <c r="D34" s="30"/>
      <c r="E34" s="30"/>
      <c r="F34" s="30"/>
      <c r="G34" s="35">
        <v>100597</v>
      </c>
      <c r="H34" s="25"/>
      <c r="I34" s="25"/>
      <c r="J34" s="25"/>
    </row>
    <row r="35" spans="1:10" ht="15">
      <c r="A35" s="35">
        <v>1051</v>
      </c>
      <c r="B35" s="29" t="s">
        <v>22</v>
      </c>
      <c r="C35" s="30"/>
      <c r="D35" s="30"/>
      <c r="E35" s="30"/>
      <c r="F35" s="30"/>
      <c r="G35" s="35">
        <v>2000</v>
      </c>
      <c r="H35" s="25"/>
      <c r="I35" s="25"/>
      <c r="J35" s="25"/>
    </row>
    <row r="36" spans="1:10" ht="15">
      <c r="A36" s="32">
        <v>1062</v>
      </c>
      <c r="B36" s="33" t="s">
        <v>24</v>
      </c>
      <c r="C36" s="34"/>
      <c r="D36" s="34"/>
      <c r="E36" s="34"/>
      <c r="F36" s="34"/>
      <c r="G36" s="32">
        <v>1000</v>
      </c>
      <c r="H36" s="70"/>
      <c r="I36" s="25"/>
      <c r="J36" s="25"/>
    </row>
    <row r="37" spans="1:10" ht="15">
      <c r="A37" s="35">
        <v>1092</v>
      </c>
      <c r="B37" s="29" t="s">
        <v>26</v>
      </c>
      <c r="C37" s="30"/>
      <c r="D37" s="30"/>
      <c r="E37" s="30"/>
      <c r="F37" s="30"/>
      <c r="G37" s="35">
        <v>1000</v>
      </c>
      <c r="H37" s="25"/>
      <c r="I37" s="25"/>
      <c r="J37" s="25"/>
    </row>
    <row r="38" spans="1:10" ht="15">
      <c r="A38" s="32">
        <v>1098</v>
      </c>
      <c r="B38" s="29" t="s">
        <v>44</v>
      </c>
      <c r="C38" s="30"/>
      <c r="D38" s="30"/>
      <c r="E38" s="30"/>
      <c r="F38" s="34"/>
      <c r="G38" s="32">
        <v>2000</v>
      </c>
      <c r="H38" s="70"/>
      <c r="I38" s="25"/>
      <c r="J38" s="25"/>
    </row>
    <row r="39" spans="1:10" ht="15.75" thickBot="1">
      <c r="A39" s="81">
        <v>5500</v>
      </c>
      <c r="B39" s="29" t="s">
        <v>60</v>
      </c>
      <c r="C39" s="30"/>
      <c r="D39" s="30"/>
      <c r="E39" s="30"/>
      <c r="F39" s="30"/>
      <c r="G39" s="35"/>
      <c r="H39" s="25"/>
      <c r="I39" s="25"/>
      <c r="J39" s="36">
        <v>3320</v>
      </c>
    </row>
    <row r="40" spans="1:10" ht="15.75" thickBot="1">
      <c r="A40" s="43">
        <v>9999</v>
      </c>
      <c r="B40" s="44" t="s">
        <v>35</v>
      </c>
      <c r="C40" s="45"/>
      <c r="D40" s="45"/>
      <c r="E40" s="45"/>
      <c r="F40" s="45"/>
      <c r="G40" s="82">
        <v>450057</v>
      </c>
      <c r="H40" s="82"/>
      <c r="I40" s="82"/>
      <c r="J40" s="82">
        <v>3320</v>
      </c>
    </row>
  </sheetData>
  <sheetProtection/>
  <mergeCells count="1">
    <mergeCell ref="B23:J23"/>
  </mergeCells>
  <printOptions/>
  <pageMargins left="0" right="0" top="0" bottom="0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J56"/>
  <sheetViews>
    <sheetView zoomScalePageLayoutView="0" workbookViewId="0" topLeftCell="A40">
      <selection activeCell="D55" sqref="D55"/>
    </sheetView>
  </sheetViews>
  <sheetFormatPr defaultColWidth="9.140625" defaultRowHeight="15"/>
  <sheetData>
    <row r="4" spans="1:8" ht="15">
      <c r="A4" s="1"/>
      <c r="B4" s="1"/>
      <c r="C4" s="1"/>
      <c r="D4" s="1"/>
      <c r="E4" s="2" t="s">
        <v>0</v>
      </c>
      <c r="F4" s="2"/>
      <c r="G4" s="1"/>
      <c r="H4" s="2" t="s">
        <v>61</v>
      </c>
    </row>
    <row r="5" spans="1:10" ht="15">
      <c r="A5" s="1"/>
      <c r="B5" s="3" t="s">
        <v>62</v>
      </c>
      <c r="C5" s="2"/>
      <c r="D5" s="2"/>
      <c r="E5" s="2"/>
      <c r="F5" s="2"/>
      <c r="G5" s="2"/>
      <c r="H5" s="2"/>
      <c r="I5" s="3"/>
      <c r="J5" s="3"/>
    </row>
    <row r="6" spans="1:10" ht="15.75" thickBot="1">
      <c r="A6" s="1"/>
      <c r="B6" s="3" t="s">
        <v>63</v>
      </c>
      <c r="C6" s="2"/>
      <c r="D6" s="2"/>
      <c r="E6" s="2"/>
      <c r="F6" s="2"/>
      <c r="G6" s="2"/>
      <c r="H6" s="2"/>
      <c r="I6" s="3"/>
      <c r="J6" s="3" t="s">
        <v>4</v>
      </c>
    </row>
    <row r="7" spans="1:10" ht="15.75" thickBot="1">
      <c r="A7" s="5" t="s">
        <v>5</v>
      </c>
      <c r="B7" s="6"/>
      <c r="C7" s="7"/>
      <c r="D7" s="7"/>
      <c r="E7" s="7"/>
      <c r="F7" s="83"/>
      <c r="G7" s="9" t="s">
        <v>7</v>
      </c>
      <c r="H7" s="10"/>
      <c r="I7" s="9" t="s">
        <v>7</v>
      </c>
      <c r="J7" s="10"/>
    </row>
    <row r="8" spans="1:10" ht="15.75" thickBot="1">
      <c r="A8" s="11"/>
      <c r="B8" s="12"/>
      <c r="C8" s="13"/>
      <c r="D8" s="13"/>
      <c r="E8" s="13"/>
      <c r="F8" s="84"/>
      <c r="G8" s="9" t="s">
        <v>51</v>
      </c>
      <c r="H8" s="10"/>
      <c r="I8" s="15" t="s">
        <v>40</v>
      </c>
      <c r="J8" s="16"/>
    </row>
    <row r="9" spans="1:10" ht="15">
      <c r="A9" s="17">
        <v>100</v>
      </c>
      <c r="B9" s="18" t="s">
        <v>64</v>
      </c>
      <c r="C9" s="2"/>
      <c r="D9" s="2"/>
      <c r="E9" s="2"/>
      <c r="F9" s="2"/>
      <c r="G9" s="64">
        <v>952960</v>
      </c>
      <c r="H9" s="56"/>
      <c r="I9" s="20"/>
      <c r="J9" s="20"/>
    </row>
    <row r="10" spans="1:10" ht="15">
      <c r="A10" s="21">
        <v>200</v>
      </c>
      <c r="B10" s="22" t="s">
        <v>65</v>
      </c>
      <c r="C10" s="23"/>
      <c r="D10" s="23"/>
      <c r="E10" s="23"/>
      <c r="F10" s="23"/>
      <c r="G10" s="37">
        <v>40000</v>
      </c>
      <c r="H10" s="24"/>
      <c r="I10" s="25"/>
      <c r="J10" s="25"/>
    </row>
    <row r="11" spans="1:10" ht="15">
      <c r="A11" s="21">
        <v>500</v>
      </c>
      <c r="B11" s="23" t="s">
        <v>66</v>
      </c>
      <c r="C11" s="23"/>
      <c r="D11" s="23"/>
      <c r="E11" s="23"/>
      <c r="F11" s="26"/>
      <c r="G11" s="85">
        <v>221080</v>
      </c>
      <c r="H11" s="24"/>
      <c r="I11" s="25"/>
      <c r="J11" s="25"/>
    </row>
    <row r="12" spans="1:10" ht="15">
      <c r="A12" s="21">
        <v>1000</v>
      </c>
      <c r="B12" s="22" t="s">
        <v>14</v>
      </c>
      <c r="C12" s="23"/>
      <c r="D12" s="23"/>
      <c r="E12" s="23"/>
      <c r="F12" s="26"/>
      <c r="G12" s="86">
        <v>157730</v>
      </c>
      <c r="H12" s="24"/>
      <c r="I12" s="24"/>
      <c r="J12" s="24">
        <v>497108</v>
      </c>
    </row>
    <row r="13" spans="1:10" ht="15">
      <c r="A13" s="88">
        <v>1011</v>
      </c>
      <c r="B13" s="29" t="s">
        <v>15</v>
      </c>
      <c r="C13" s="30"/>
      <c r="D13" s="30"/>
      <c r="E13" s="30"/>
      <c r="F13" s="38"/>
      <c r="G13" s="89"/>
      <c r="H13" s="25"/>
      <c r="I13" s="25"/>
      <c r="J13" s="25">
        <v>130000</v>
      </c>
    </row>
    <row r="14" spans="1:10" ht="15">
      <c r="A14" s="35">
        <v>1013</v>
      </c>
      <c r="B14" s="30" t="s">
        <v>16</v>
      </c>
      <c r="C14" s="30"/>
      <c r="D14" s="30"/>
      <c r="E14" s="30"/>
      <c r="F14" s="38"/>
      <c r="G14" s="88"/>
      <c r="H14" s="70"/>
      <c r="I14" s="25"/>
      <c r="J14" s="25">
        <v>32000</v>
      </c>
    </row>
    <row r="15" spans="1:10" ht="15">
      <c r="A15" s="25">
        <v>1015</v>
      </c>
      <c r="B15" s="29" t="s">
        <v>18</v>
      </c>
      <c r="C15" s="30"/>
      <c r="D15" s="30"/>
      <c r="E15" s="30"/>
      <c r="F15" s="38"/>
      <c r="G15" s="35"/>
      <c r="H15" s="25"/>
      <c r="I15" s="25"/>
      <c r="J15" s="25">
        <v>111858</v>
      </c>
    </row>
    <row r="16" spans="1:10" ht="15">
      <c r="A16" s="32">
        <v>1016</v>
      </c>
      <c r="B16" s="33" t="s">
        <v>19</v>
      </c>
      <c r="C16" s="34"/>
      <c r="D16" s="34"/>
      <c r="E16" s="34"/>
      <c r="F16" s="34"/>
      <c r="G16" s="64"/>
      <c r="H16" s="70"/>
      <c r="I16" s="25"/>
      <c r="J16" s="25">
        <v>85000</v>
      </c>
    </row>
    <row r="17" spans="1:10" ht="15">
      <c r="A17" s="35">
        <v>1020</v>
      </c>
      <c r="B17" s="29" t="s">
        <v>20</v>
      </c>
      <c r="C17" s="30"/>
      <c r="D17" s="30"/>
      <c r="E17" s="30"/>
      <c r="F17" s="30"/>
      <c r="G17" s="37">
        <v>38130</v>
      </c>
      <c r="H17" s="25"/>
      <c r="I17" s="25"/>
      <c r="J17" s="25">
        <v>40000</v>
      </c>
    </row>
    <row r="18" spans="1:10" ht="15">
      <c r="A18" s="35">
        <v>1030</v>
      </c>
      <c r="B18" s="29" t="s">
        <v>21</v>
      </c>
      <c r="C18" s="30"/>
      <c r="D18" s="30"/>
      <c r="E18" s="30"/>
      <c r="F18" s="30"/>
      <c r="G18" s="37">
        <v>119600</v>
      </c>
      <c r="H18" s="90"/>
      <c r="I18" s="31"/>
      <c r="J18" s="24">
        <v>95650</v>
      </c>
    </row>
    <row r="19" spans="1:10" ht="15">
      <c r="A19" s="28">
        <v>1051</v>
      </c>
      <c r="B19" s="29" t="s">
        <v>22</v>
      </c>
      <c r="C19" s="30"/>
      <c r="D19" s="30"/>
      <c r="E19" s="30"/>
      <c r="F19" s="38"/>
      <c r="G19" s="35"/>
      <c r="H19" s="25"/>
      <c r="I19" s="25"/>
      <c r="J19" s="25">
        <v>2500</v>
      </c>
    </row>
    <row r="20" spans="1:10" ht="15">
      <c r="A20" s="32">
        <v>1092</v>
      </c>
      <c r="B20" s="33" t="s">
        <v>26</v>
      </c>
      <c r="C20" s="34"/>
      <c r="D20" s="34"/>
      <c r="E20" s="34"/>
      <c r="F20" s="34"/>
      <c r="G20" s="32"/>
      <c r="H20" s="70"/>
      <c r="I20" s="25"/>
      <c r="J20" s="25">
        <v>100</v>
      </c>
    </row>
    <row r="21" spans="1:10" ht="15">
      <c r="A21" s="37">
        <v>1900</v>
      </c>
      <c r="B21" s="22" t="s">
        <v>28</v>
      </c>
      <c r="C21" s="23"/>
      <c r="D21" s="23"/>
      <c r="E21" s="23"/>
      <c r="F21" s="23"/>
      <c r="G21" s="28"/>
      <c r="H21" s="91"/>
      <c r="I21" s="68"/>
      <c r="J21" s="42">
        <v>100</v>
      </c>
    </row>
    <row r="22" spans="1:10" ht="15.75" thickBot="1">
      <c r="A22" s="21" t="s">
        <v>33</v>
      </c>
      <c r="B22" s="22" t="s">
        <v>34</v>
      </c>
      <c r="C22" s="23"/>
      <c r="D22" s="23"/>
      <c r="E22" s="23"/>
      <c r="F22" s="23"/>
      <c r="G22" s="37"/>
      <c r="H22" s="24"/>
      <c r="I22" s="42"/>
      <c r="J22" s="42"/>
    </row>
    <row r="23" spans="1:10" ht="15.75" thickBot="1">
      <c r="A23" s="43">
        <v>9999</v>
      </c>
      <c r="B23" s="44" t="s">
        <v>35</v>
      </c>
      <c r="C23" s="45"/>
      <c r="D23" s="45"/>
      <c r="E23" s="45"/>
      <c r="F23" s="45"/>
      <c r="G23" s="66">
        <v>1371770</v>
      </c>
      <c r="H23" s="92"/>
      <c r="I23" s="82"/>
      <c r="J23" s="82">
        <v>497208</v>
      </c>
    </row>
    <row r="24" spans="1:8" ht="15">
      <c r="A24" s="1"/>
      <c r="B24" s="1"/>
      <c r="C24" s="1"/>
      <c r="D24" s="1"/>
      <c r="E24" s="2" t="s">
        <v>0</v>
      </c>
      <c r="F24" s="2"/>
      <c r="G24" s="1"/>
      <c r="H24" s="2" t="s">
        <v>67</v>
      </c>
    </row>
    <row r="25" spans="1:10" ht="15">
      <c r="A25" s="1"/>
      <c r="B25" s="3" t="s">
        <v>68</v>
      </c>
      <c r="C25" s="2"/>
      <c r="D25" s="2"/>
      <c r="E25" s="2"/>
      <c r="F25" s="2"/>
      <c r="G25" s="2"/>
      <c r="H25" s="2"/>
      <c r="I25" s="3"/>
      <c r="J25" s="3"/>
    </row>
    <row r="26" spans="1:10" ht="15.75" thickBot="1">
      <c r="A26" s="1"/>
      <c r="B26" s="3" t="s">
        <v>69</v>
      </c>
      <c r="C26" s="2"/>
      <c r="D26" s="2"/>
      <c r="E26" s="2"/>
      <c r="F26" s="2"/>
      <c r="G26" s="2"/>
      <c r="H26" s="2"/>
      <c r="I26" s="3"/>
      <c r="J26" s="3" t="s">
        <v>4</v>
      </c>
    </row>
    <row r="27" spans="1:10" ht="52.5" thickBot="1">
      <c r="A27" s="82"/>
      <c r="B27" s="242" t="s">
        <v>70</v>
      </c>
      <c r="C27" s="243"/>
      <c r="D27" s="243"/>
      <c r="E27" s="243"/>
      <c r="F27" s="244"/>
      <c r="G27" s="93" t="s">
        <v>71</v>
      </c>
      <c r="H27" s="94"/>
      <c r="I27" s="245" t="s">
        <v>72</v>
      </c>
      <c r="J27" s="246"/>
    </row>
    <row r="28" spans="1:10" ht="15.75" thickBot="1">
      <c r="A28" s="95"/>
      <c r="B28" s="6"/>
      <c r="C28" s="7"/>
      <c r="D28" s="7"/>
      <c r="E28" s="7"/>
      <c r="F28" s="83"/>
      <c r="G28" s="45"/>
      <c r="H28" s="10"/>
      <c r="I28" s="46"/>
      <c r="J28" s="96"/>
    </row>
    <row r="29" spans="1:10" ht="15">
      <c r="A29" s="97">
        <v>1</v>
      </c>
      <c r="B29" s="22" t="s">
        <v>73</v>
      </c>
      <c r="C29" s="23"/>
      <c r="D29" s="23"/>
      <c r="E29" s="23"/>
      <c r="F29" s="85"/>
      <c r="G29" s="98">
        <v>201365</v>
      </c>
      <c r="H29" s="42"/>
      <c r="I29" s="19"/>
      <c r="J29" s="19">
        <v>127800</v>
      </c>
    </row>
    <row r="30" spans="1:10" ht="15">
      <c r="A30" s="21">
        <v>2</v>
      </c>
      <c r="B30" s="22" t="s">
        <v>74</v>
      </c>
      <c r="C30" s="23"/>
      <c r="D30" s="23"/>
      <c r="E30" s="23"/>
      <c r="F30" s="85"/>
      <c r="G30" s="86">
        <v>96960</v>
      </c>
      <c r="H30" s="24"/>
      <c r="I30" s="24"/>
      <c r="J30" s="24">
        <v>64000</v>
      </c>
    </row>
    <row r="31" spans="1:10" ht="15">
      <c r="A31" s="21">
        <v>3</v>
      </c>
      <c r="B31" s="22" t="s">
        <v>75</v>
      </c>
      <c r="C31" s="23"/>
      <c r="D31" s="23"/>
      <c r="E31" s="23"/>
      <c r="F31" s="85"/>
      <c r="G31" s="86">
        <v>152535</v>
      </c>
      <c r="H31" s="24"/>
      <c r="I31" s="24"/>
      <c r="J31" s="24">
        <v>82000</v>
      </c>
    </row>
    <row r="32" spans="1:10" ht="15">
      <c r="A32" s="97">
        <v>4</v>
      </c>
      <c r="B32" s="22" t="s">
        <v>76</v>
      </c>
      <c r="C32" s="23"/>
      <c r="D32" s="23"/>
      <c r="E32" s="26"/>
      <c r="F32" s="85"/>
      <c r="G32" s="86">
        <v>114088</v>
      </c>
      <c r="H32" s="24"/>
      <c r="I32" s="24"/>
      <c r="J32" s="24">
        <v>56500</v>
      </c>
    </row>
    <row r="33" spans="1:10" ht="15">
      <c r="A33" s="17">
        <v>5</v>
      </c>
      <c r="B33" s="22" t="s">
        <v>77</v>
      </c>
      <c r="C33" s="23"/>
      <c r="D33" s="23"/>
      <c r="E33" s="23"/>
      <c r="F33" s="85"/>
      <c r="G33" s="99">
        <v>120212</v>
      </c>
      <c r="H33" s="56"/>
      <c r="I33" s="24"/>
      <c r="J33" s="24">
        <v>52000</v>
      </c>
    </row>
    <row r="34" spans="1:10" ht="15">
      <c r="A34" s="21">
        <v>6</v>
      </c>
      <c r="B34" s="22" t="s">
        <v>78</v>
      </c>
      <c r="C34" s="23"/>
      <c r="D34" s="23"/>
      <c r="E34" s="23"/>
      <c r="F34" s="85"/>
      <c r="G34" s="86">
        <v>186520</v>
      </c>
      <c r="H34" s="24"/>
      <c r="I34" s="24"/>
      <c r="J34" s="24">
        <v>106240</v>
      </c>
    </row>
    <row r="35" spans="1:10" ht="15">
      <c r="A35" s="21">
        <v>7</v>
      </c>
      <c r="B35" s="22" t="s">
        <v>79</v>
      </c>
      <c r="C35" s="23"/>
      <c r="D35" s="23"/>
      <c r="E35" s="23"/>
      <c r="F35" s="100"/>
      <c r="G35" s="100">
        <v>178531</v>
      </c>
      <c r="H35" s="27"/>
      <c r="I35" s="24"/>
      <c r="J35" s="24">
        <v>80650</v>
      </c>
    </row>
    <row r="36" spans="1:10" ht="15">
      <c r="A36" s="37">
        <v>8</v>
      </c>
      <c r="B36" s="22" t="s">
        <v>80</v>
      </c>
      <c r="C36" s="23"/>
      <c r="D36" s="23"/>
      <c r="E36" s="30"/>
      <c r="F36" s="85"/>
      <c r="G36" s="85">
        <v>210030</v>
      </c>
      <c r="H36" s="24"/>
      <c r="I36" s="24"/>
      <c r="J36" s="24">
        <v>116100</v>
      </c>
    </row>
    <row r="37" spans="1:10" ht="15">
      <c r="A37" s="64">
        <v>9</v>
      </c>
      <c r="B37" s="22" t="s">
        <v>81</v>
      </c>
      <c r="C37" s="23"/>
      <c r="D37" s="23"/>
      <c r="E37" s="30"/>
      <c r="F37" s="85"/>
      <c r="G37" s="101">
        <v>364556</v>
      </c>
      <c r="H37" s="56"/>
      <c r="I37" s="24"/>
      <c r="J37" s="24">
        <v>179920</v>
      </c>
    </row>
    <row r="38" spans="1:10" ht="15">
      <c r="A38" s="37">
        <v>10</v>
      </c>
      <c r="B38" s="22" t="s">
        <v>82</v>
      </c>
      <c r="C38" s="23"/>
      <c r="D38" s="23"/>
      <c r="E38" s="30"/>
      <c r="F38" s="85"/>
      <c r="G38" s="85">
        <v>205883</v>
      </c>
      <c r="H38" s="24"/>
      <c r="I38" s="24"/>
      <c r="J38" s="24">
        <v>96000</v>
      </c>
    </row>
    <row r="39" spans="1:10" ht="15">
      <c r="A39" s="64">
        <v>11</v>
      </c>
      <c r="B39" s="22" t="s">
        <v>83</v>
      </c>
      <c r="C39" s="23"/>
      <c r="D39" s="23"/>
      <c r="E39" s="30"/>
      <c r="F39" s="85"/>
      <c r="G39" s="101">
        <v>224708</v>
      </c>
      <c r="H39" s="56"/>
      <c r="I39" s="24"/>
      <c r="J39" s="24">
        <v>95000</v>
      </c>
    </row>
    <row r="40" spans="1:10" ht="15">
      <c r="A40" s="37">
        <v>12</v>
      </c>
      <c r="B40" s="22" t="s">
        <v>84</v>
      </c>
      <c r="C40" s="23"/>
      <c r="D40" s="23"/>
      <c r="E40" s="30"/>
      <c r="F40" s="85"/>
      <c r="G40" s="85">
        <v>91572</v>
      </c>
      <c r="H40" s="24"/>
      <c r="I40" s="24"/>
      <c r="J40" s="24">
        <v>49420</v>
      </c>
    </row>
    <row r="41" spans="1:10" ht="15">
      <c r="A41" s="37">
        <v>13</v>
      </c>
      <c r="B41" s="22" t="s">
        <v>85</v>
      </c>
      <c r="C41" s="23"/>
      <c r="D41" s="23"/>
      <c r="E41" s="30"/>
      <c r="F41" s="85"/>
      <c r="G41" s="85">
        <v>49955</v>
      </c>
      <c r="H41" s="24"/>
      <c r="I41" s="24"/>
      <c r="J41" s="24">
        <v>32260</v>
      </c>
    </row>
    <row r="42" spans="1:10" ht="15">
      <c r="A42" s="37">
        <v>14</v>
      </c>
      <c r="B42" s="22" t="s">
        <v>86</v>
      </c>
      <c r="C42" s="23"/>
      <c r="D42" s="23"/>
      <c r="E42" s="30"/>
      <c r="F42" s="85"/>
      <c r="G42" s="85">
        <v>121437</v>
      </c>
      <c r="H42" s="24"/>
      <c r="I42" s="24"/>
      <c r="J42" s="24">
        <v>79700</v>
      </c>
    </row>
    <row r="43" spans="1:10" ht="15">
      <c r="A43" s="64">
        <v>15</v>
      </c>
      <c r="B43" s="22" t="s">
        <v>87</v>
      </c>
      <c r="C43" s="23"/>
      <c r="D43" s="23"/>
      <c r="E43" s="30"/>
      <c r="F43" s="85"/>
      <c r="G43" s="101">
        <v>303589</v>
      </c>
      <c r="H43" s="56"/>
      <c r="I43" s="24"/>
      <c r="J43" s="24">
        <v>120000</v>
      </c>
    </row>
    <row r="44" spans="1:10" ht="15">
      <c r="A44" s="37">
        <v>16</v>
      </c>
      <c r="B44" s="22" t="s">
        <v>88</v>
      </c>
      <c r="C44" s="23"/>
      <c r="D44" s="23"/>
      <c r="E44" s="30"/>
      <c r="F44" s="85"/>
      <c r="G44" s="85">
        <v>275323</v>
      </c>
      <c r="H44" s="24"/>
      <c r="I44" s="24"/>
      <c r="J44" s="24">
        <v>154360</v>
      </c>
    </row>
    <row r="45" spans="1:10" ht="15">
      <c r="A45" s="64">
        <v>17</v>
      </c>
      <c r="B45" s="22" t="s">
        <v>89</v>
      </c>
      <c r="C45" s="23"/>
      <c r="D45" s="23"/>
      <c r="E45" s="30"/>
      <c r="F45" s="85"/>
      <c r="G45" s="101">
        <v>158656</v>
      </c>
      <c r="H45" s="56"/>
      <c r="I45" s="24"/>
      <c r="J45" s="24">
        <v>100000</v>
      </c>
    </row>
    <row r="46" spans="1:10" ht="15">
      <c r="A46" s="55">
        <v>18</v>
      </c>
      <c r="B46" s="22" t="s">
        <v>90</v>
      </c>
      <c r="C46" s="23"/>
      <c r="D46" s="23"/>
      <c r="E46" s="30"/>
      <c r="F46" s="85"/>
      <c r="G46" s="85">
        <v>52320</v>
      </c>
      <c r="H46" s="24"/>
      <c r="I46" s="24"/>
      <c r="J46" s="24">
        <v>31830</v>
      </c>
    </row>
    <row r="47" spans="1:10" ht="15">
      <c r="A47" s="37">
        <v>19</v>
      </c>
      <c r="B47" s="22" t="s">
        <v>91</v>
      </c>
      <c r="C47" s="23"/>
      <c r="D47" s="23"/>
      <c r="E47" s="23"/>
      <c r="F47" s="85"/>
      <c r="G47" s="85">
        <v>131751</v>
      </c>
      <c r="H47" s="24"/>
      <c r="I47" s="24"/>
      <c r="J47" s="24">
        <v>55000</v>
      </c>
    </row>
    <row r="48" spans="1:10" ht="15">
      <c r="A48" s="37">
        <v>20</v>
      </c>
      <c r="B48" s="22" t="s">
        <v>92</v>
      </c>
      <c r="C48" s="23"/>
      <c r="D48" s="23"/>
      <c r="E48" s="30"/>
      <c r="F48" s="85"/>
      <c r="G48" s="85">
        <v>294883</v>
      </c>
      <c r="H48" s="24"/>
      <c r="I48" s="24"/>
      <c r="J48" s="24">
        <v>117600</v>
      </c>
    </row>
    <row r="49" spans="1:10" ht="15">
      <c r="A49" s="102">
        <v>21</v>
      </c>
      <c r="B49" s="22" t="s">
        <v>93</v>
      </c>
      <c r="C49" s="23"/>
      <c r="D49" s="23"/>
      <c r="E49" s="30"/>
      <c r="F49" s="85"/>
      <c r="G49" s="85">
        <v>87847</v>
      </c>
      <c r="H49" s="24"/>
      <c r="I49" s="24"/>
      <c r="J49" s="24">
        <v>64850</v>
      </c>
    </row>
    <row r="50" spans="1:10" ht="15">
      <c r="A50" s="21"/>
      <c r="B50" s="22"/>
      <c r="C50" s="23"/>
      <c r="D50" s="23"/>
      <c r="E50" s="23"/>
      <c r="F50" s="85"/>
      <c r="G50" s="85">
        <v>3622721</v>
      </c>
      <c r="H50" s="24"/>
      <c r="I50" s="24"/>
      <c r="J50" s="24">
        <f>SUM(J29:J49)</f>
        <v>1861230</v>
      </c>
    </row>
    <row r="51" spans="1:10" ht="15.75" thickBot="1">
      <c r="A51" s="21"/>
      <c r="B51" s="22" t="s">
        <v>94</v>
      </c>
      <c r="C51" s="23"/>
      <c r="D51" s="23"/>
      <c r="E51" s="23"/>
      <c r="F51" s="85"/>
      <c r="G51" s="85">
        <v>207467</v>
      </c>
      <c r="H51" s="24"/>
      <c r="I51" s="24"/>
      <c r="J51" s="24"/>
    </row>
    <row r="52" spans="1:10" ht="15.75" thickBot="1">
      <c r="A52" s="43">
        <v>9999</v>
      </c>
      <c r="B52" s="9" t="s">
        <v>35</v>
      </c>
      <c r="C52" s="45"/>
      <c r="D52" s="45"/>
      <c r="E52" s="45"/>
      <c r="F52" s="16"/>
      <c r="G52" s="104">
        <f>SUM(G50:G51)</f>
        <v>3830188</v>
      </c>
      <c r="H52" s="66"/>
      <c r="I52" s="82"/>
      <c r="J52" s="82">
        <f>SUM(J50)</f>
        <v>1861230</v>
      </c>
    </row>
    <row r="53" spans="1:8" ht="15">
      <c r="A53" s="1"/>
      <c r="B53" s="1"/>
      <c r="C53" s="1"/>
      <c r="D53" s="1"/>
      <c r="E53" s="2"/>
      <c r="F53" s="2"/>
      <c r="G53" s="1"/>
      <c r="H53" s="2"/>
    </row>
    <row r="54" spans="1:8" ht="15">
      <c r="A54" s="1"/>
      <c r="B54" s="105"/>
      <c r="C54" s="2"/>
      <c r="D54" s="2"/>
      <c r="E54" s="2"/>
      <c r="F54" s="2"/>
      <c r="G54" s="2"/>
      <c r="H54" s="2"/>
    </row>
    <row r="55" spans="1:8" ht="15">
      <c r="A55" s="1"/>
      <c r="B55" s="105"/>
      <c r="C55" s="1"/>
      <c r="D55" s="1"/>
      <c r="E55" s="2"/>
      <c r="F55" s="2"/>
      <c r="G55" s="1"/>
      <c r="H55" s="2"/>
    </row>
    <row r="56" spans="1:10" ht="15">
      <c r="A56" s="106"/>
      <c r="B56" s="63"/>
      <c r="C56" s="63"/>
      <c r="D56" s="63"/>
      <c r="E56" s="63"/>
      <c r="F56" s="63"/>
      <c r="G56" s="63"/>
      <c r="H56" s="63"/>
      <c r="I56" s="99"/>
      <c r="J56" s="99"/>
    </row>
  </sheetData>
  <sheetProtection/>
  <mergeCells count="2">
    <mergeCell ref="B27:F27"/>
    <mergeCell ref="I27:J27"/>
  </mergeCells>
  <printOptions/>
  <pageMargins left="0" right="0" top="0" bottom="0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J93"/>
  <sheetViews>
    <sheetView zoomScalePageLayoutView="0" workbookViewId="0" topLeftCell="A1">
      <selection activeCell="A38" sqref="A38:IV38"/>
    </sheetView>
  </sheetViews>
  <sheetFormatPr defaultColWidth="9.140625" defaultRowHeight="15"/>
  <sheetData>
    <row r="4" spans="1:8" ht="15">
      <c r="A4" s="1"/>
      <c r="B4" s="1"/>
      <c r="C4" s="1"/>
      <c r="D4" s="1"/>
      <c r="E4" s="2" t="s">
        <v>0</v>
      </c>
      <c r="F4" s="2"/>
      <c r="G4" s="1"/>
      <c r="H4" s="2" t="s">
        <v>95</v>
      </c>
    </row>
    <row r="5" spans="1:10" ht="15">
      <c r="A5" s="1"/>
      <c r="B5" s="3" t="s">
        <v>96</v>
      </c>
      <c r="C5" s="3"/>
      <c r="D5" s="2"/>
      <c r="E5" s="2"/>
      <c r="F5" s="2"/>
      <c r="G5" s="2"/>
      <c r="H5" s="2"/>
      <c r="J5" s="4"/>
    </row>
    <row r="6" spans="1:10" ht="15.75" thickBot="1">
      <c r="A6" s="1"/>
      <c r="B6" s="2" t="s">
        <v>97</v>
      </c>
      <c r="C6" s="2"/>
      <c r="D6" s="2"/>
      <c r="E6" s="2"/>
      <c r="F6" s="2"/>
      <c r="G6" s="2"/>
      <c r="H6" s="2"/>
      <c r="J6" s="4" t="s">
        <v>4</v>
      </c>
    </row>
    <row r="7" spans="1:10" ht="15.75" thickBot="1">
      <c r="A7" s="42" t="s">
        <v>5</v>
      </c>
      <c r="B7" s="74"/>
      <c r="C7" s="75" t="s">
        <v>6</v>
      </c>
      <c r="D7" s="75"/>
      <c r="E7" s="75"/>
      <c r="F7" s="76"/>
      <c r="G7" s="9" t="s">
        <v>7</v>
      </c>
      <c r="H7" s="10"/>
      <c r="I7" s="9" t="s">
        <v>7</v>
      </c>
      <c r="J7" s="10"/>
    </row>
    <row r="8" spans="1:10" ht="15.75" thickBot="1">
      <c r="A8" s="20"/>
      <c r="B8" s="77"/>
      <c r="C8" s="52" t="s">
        <v>8</v>
      </c>
      <c r="D8" s="52"/>
      <c r="E8" s="52"/>
      <c r="F8" s="51"/>
      <c r="G8" s="9" t="s">
        <v>51</v>
      </c>
      <c r="H8" s="10"/>
      <c r="I8" s="15" t="s">
        <v>40</v>
      </c>
      <c r="J8" s="16"/>
    </row>
    <row r="9" spans="1:10" ht="15">
      <c r="A9" s="17">
        <v>100</v>
      </c>
      <c r="B9" s="61" t="s">
        <v>98</v>
      </c>
      <c r="C9" s="2"/>
      <c r="D9" s="2"/>
      <c r="E9" s="2"/>
      <c r="F9" s="2"/>
      <c r="G9" s="64"/>
      <c r="H9" s="56"/>
      <c r="I9" s="64"/>
      <c r="J9" s="24">
        <v>187200</v>
      </c>
    </row>
    <row r="10" spans="1:10" ht="15">
      <c r="A10" s="21">
        <v>200</v>
      </c>
      <c r="B10" s="22" t="s">
        <v>12</v>
      </c>
      <c r="C10" s="23"/>
      <c r="D10" s="23"/>
      <c r="E10" s="23"/>
      <c r="F10" s="23"/>
      <c r="G10" s="37"/>
      <c r="H10" s="24"/>
      <c r="I10" s="37"/>
      <c r="J10" s="24">
        <v>2000</v>
      </c>
    </row>
    <row r="11" spans="1:10" ht="15">
      <c r="A11" s="27">
        <v>500</v>
      </c>
      <c r="B11" s="22" t="s">
        <v>99</v>
      </c>
      <c r="C11" s="23"/>
      <c r="D11" s="23"/>
      <c r="E11" s="23"/>
      <c r="F11" s="26"/>
      <c r="G11" s="37"/>
      <c r="H11" s="24"/>
      <c r="I11" s="37"/>
      <c r="J11" s="24">
        <v>34000</v>
      </c>
    </row>
    <row r="12" spans="1:10" ht="15">
      <c r="A12" s="21">
        <v>1000</v>
      </c>
      <c r="B12" s="22" t="s">
        <v>14</v>
      </c>
      <c r="C12" s="23"/>
      <c r="D12" s="23"/>
      <c r="E12" s="23"/>
      <c r="F12" s="23"/>
      <c r="G12" s="37"/>
      <c r="H12" s="24"/>
      <c r="I12" s="37"/>
      <c r="J12" s="24">
        <v>327416</v>
      </c>
    </row>
    <row r="13" spans="1:10" ht="15">
      <c r="A13" s="35">
        <v>1011</v>
      </c>
      <c r="B13" s="29" t="s">
        <v>15</v>
      </c>
      <c r="C13" s="30"/>
      <c r="D13" s="30"/>
      <c r="E13" s="23"/>
      <c r="F13" s="23"/>
      <c r="G13" s="81"/>
      <c r="H13" s="36"/>
      <c r="I13" s="81"/>
      <c r="J13" s="25">
        <v>171000</v>
      </c>
    </row>
    <row r="14" spans="1:10" ht="15">
      <c r="A14" s="35">
        <v>1013</v>
      </c>
      <c r="B14" s="29" t="s">
        <v>16</v>
      </c>
      <c r="C14" s="30"/>
      <c r="D14" s="30"/>
      <c r="E14" s="30"/>
      <c r="F14" s="30"/>
      <c r="G14" s="35"/>
      <c r="H14" s="25"/>
      <c r="I14" s="35"/>
      <c r="J14" s="25">
        <v>6200</v>
      </c>
    </row>
    <row r="15" spans="1:10" ht="15">
      <c r="A15" s="32">
        <v>1015</v>
      </c>
      <c r="B15" s="33" t="s">
        <v>18</v>
      </c>
      <c r="C15" s="34"/>
      <c r="D15" s="34"/>
      <c r="E15" s="30"/>
      <c r="F15" s="30"/>
      <c r="G15" s="35"/>
      <c r="H15" s="25"/>
      <c r="I15" s="35"/>
      <c r="J15" s="25">
        <v>20000</v>
      </c>
    </row>
    <row r="16" spans="1:10" ht="15">
      <c r="A16" s="35">
        <v>1016</v>
      </c>
      <c r="B16" s="29" t="s">
        <v>19</v>
      </c>
      <c r="C16" s="30"/>
      <c r="D16" s="30"/>
      <c r="E16" s="34"/>
      <c r="F16" s="34"/>
      <c r="G16" s="32"/>
      <c r="H16" s="70"/>
      <c r="I16" s="32"/>
      <c r="J16" s="25">
        <v>55000</v>
      </c>
    </row>
    <row r="17" spans="1:10" ht="15">
      <c r="A17" s="35">
        <v>1020</v>
      </c>
      <c r="B17" s="29" t="s">
        <v>20</v>
      </c>
      <c r="C17" s="30"/>
      <c r="D17" s="30"/>
      <c r="E17" s="30"/>
      <c r="F17" s="30"/>
      <c r="G17" s="35"/>
      <c r="H17" s="25"/>
      <c r="I17" s="35"/>
      <c r="J17" s="25">
        <v>13000</v>
      </c>
    </row>
    <row r="18" spans="1:10" ht="15">
      <c r="A18" s="35">
        <v>1030</v>
      </c>
      <c r="B18" s="29" t="s">
        <v>21</v>
      </c>
      <c r="C18" s="30"/>
      <c r="D18" s="30"/>
      <c r="E18" s="30"/>
      <c r="F18" s="30"/>
      <c r="G18" s="35"/>
      <c r="H18" s="25"/>
      <c r="I18" s="35"/>
      <c r="J18" s="36">
        <v>54000</v>
      </c>
    </row>
    <row r="19" spans="1:10" ht="15">
      <c r="A19" s="28">
        <v>1051</v>
      </c>
      <c r="B19" s="29" t="s">
        <v>22</v>
      </c>
      <c r="C19" s="30"/>
      <c r="D19" s="30"/>
      <c r="E19" s="30"/>
      <c r="F19" s="38"/>
      <c r="G19" s="35"/>
      <c r="H19" s="25"/>
      <c r="I19" s="35"/>
      <c r="J19" s="25">
        <v>2270</v>
      </c>
    </row>
    <row r="20" spans="1:10" ht="15">
      <c r="A20" s="31">
        <v>1062</v>
      </c>
      <c r="B20" s="29" t="s">
        <v>100</v>
      </c>
      <c r="C20" s="30"/>
      <c r="D20" s="30"/>
      <c r="E20" s="30"/>
      <c r="F20" s="38"/>
      <c r="G20" s="35"/>
      <c r="H20" s="25"/>
      <c r="I20" s="35"/>
      <c r="J20" s="25">
        <v>300</v>
      </c>
    </row>
    <row r="21" spans="1:10" ht="15">
      <c r="A21" s="31">
        <v>1091</v>
      </c>
      <c r="B21" s="29" t="s">
        <v>25</v>
      </c>
      <c r="C21" s="30"/>
      <c r="D21" s="30"/>
      <c r="E21" s="30"/>
      <c r="F21" s="30"/>
      <c r="G21" s="35"/>
      <c r="H21" s="25"/>
      <c r="I21" s="35"/>
      <c r="J21" s="36">
        <v>5616</v>
      </c>
    </row>
    <row r="22" spans="1:10" ht="15">
      <c r="A22" s="32">
        <v>1092</v>
      </c>
      <c r="B22" s="33" t="s">
        <v>26</v>
      </c>
      <c r="C22" s="34"/>
      <c r="D22" s="34"/>
      <c r="E22" s="34"/>
      <c r="F22" s="34"/>
      <c r="G22" s="25"/>
      <c r="H22" s="25"/>
      <c r="I22" s="25"/>
      <c r="J22" s="25">
        <v>30</v>
      </c>
    </row>
    <row r="23" spans="1:10" ht="15">
      <c r="A23" s="37">
        <v>1900</v>
      </c>
      <c r="B23" s="22" t="s">
        <v>28</v>
      </c>
      <c r="C23" s="23"/>
      <c r="D23" s="23"/>
      <c r="E23" s="23"/>
      <c r="F23" s="23"/>
      <c r="G23" s="32"/>
      <c r="H23" s="70"/>
      <c r="I23" s="32"/>
      <c r="J23" s="24">
        <v>200</v>
      </c>
    </row>
    <row r="24" spans="1:10" ht="15.75" thickBot="1">
      <c r="A24" s="71" t="s">
        <v>33</v>
      </c>
      <c r="B24" s="40" t="s">
        <v>34</v>
      </c>
      <c r="C24" s="41"/>
      <c r="D24" s="41"/>
      <c r="E24" s="107"/>
      <c r="F24" s="107"/>
      <c r="G24" s="108"/>
      <c r="H24" s="109"/>
      <c r="I24" s="108"/>
      <c r="J24" s="42">
        <v>25000</v>
      </c>
    </row>
    <row r="25" spans="1:10" ht="15.75" thickBot="1">
      <c r="A25" s="43">
        <v>9999</v>
      </c>
      <c r="B25" s="44" t="s">
        <v>35</v>
      </c>
      <c r="C25" s="45"/>
      <c r="D25" s="45"/>
      <c r="E25" s="45"/>
      <c r="F25" s="45"/>
      <c r="G25" s="66"/>
      <c r="H25" s="66"/>
      <c r="I25" s="66"/>
      <c r="J25" s="48">
        <v>575816</v>
      </c>
    </row>
    <row r="26" spans="1:10" ht="15.75" thickBot="1">
      <c r="A26" s="17"/>
      <c r="B26" s="18" t="s">
        <v>101</v>
      </c>
      <c r="C26" s="63"/>
      <c r="D26" s="63"/>
      <c r="E26" s="63"/>
      <c r="F26" s="63"/>
      <c r="G26" s="104"/>
      <c r="H26" s="104"/>
      <c r="I26" s="104"/>
      <c r="J26" s="16"/>
    </row>
    <row r="27" spans="1:10" ht="15.75" thickBot="1">
      <c r="A27" s="82">
        <v>1011</v>
      </c>
      <c r="B27" s="9" t="s">
        <v>15</v>
      </c>
      <c r="C27" s="45"/>
      <c r="D27" s="45"/>
      <c r="E27" s="45"/>
      <c r="F27" s="10"/>
      <c r="G27" s="82"/>
      <c r="H27" s="82"/>
      <c r="I27" s="82"/>
      <c r="J27" s="82">
        <v>258</v>
      </c>
    </row>
    <row r="28" spans="1:10" ht="15">
      <c r="A28" s="87"/>
      <c r="B28" s="63"/>
      <c r="C28" s="63"/>
      <c r="D28" s="63"/>
      <c r="E28" s="63"/>
      <c r="F28" s="63"/>
      <c r="G28" s="99"/>
      <c r="H28" s="99"/>
      <c r="I28" s="99"/>
      <c r="J28" s="99"/>
    </row>
    <row r="29" spans="1:8" ht="15">
      <c r="A29" s="1"/>
      <c r="B29" s="1"/>
      <c r="C29" s="1"/>
      <c r="D29" s="1"/>
      <c r="E29" s="2"/>
      <c r="F29" s="2"/>
      <c r="G29" s="1"/>
      <c r="H29" s="2"/>
    </row>
    <row r="30" spans="1:8" ht="15">
      <c r="A30" s="1"/>
      <c r="B30" s="1"/>
      <c r="C30" s="1"/>
      <c r="D30" s="1"/>
      <c r="E30" s="2" t="s">
        <v>0</v>
      </c>
      <c r="F30" s="2"/>
      <c r="G30" s="1"/>
      <c r="H30" s="2" t="s">
        <v>102</v>
      </c>
    </row>
    <row r="31" spans="1:8" ht="15">
      <c r="A31" s="1"/>
      <c r="B31" s="3" t="s">
        <v>103</v>
      </c>
      <c r="C31" s="2"/>
      <c r="D31" s="2"/>
      <c r="E31" s="2"/>
      <c r="F31" s="2"/>
      <c r="G31" s="2"/>
      <c r="H31" s="2"/>
    </row>
    <row r="32" spans="1:10" ht="15.75" thickBot="1">
      <c r="A32" s="1"/>
      <c r="B32" s="3" t="s">
        <v>104</v>
      </c>
      <c r="C32" s="2"/>
      <c r="D32" s="2"/>
      <c r="E32" s="2"/>
      <c r="F32" s="2"/>
      <c r="G32" s="2"/>
      <c r="H32" s="2"/>
      <c r="J32" s="4" t="s">
        <v>4</v>
      </c>
    </row>
    <row r="33" spans="1:10" ht="15.75" thickBot="1">
      <c r="A33" s="5" t="s">
        <v>5</v>
      </c>
      <c r="B33" s="6"/>
      <c r="C33" s="7" t="s">
        <v>6</v>
      </c>
      <c r="D33" s="7"/>
      <c r="E33" s="7"/>
      <c r="F33" s="8"/>
      <c r="G33" s="9" t="s">
        <v>7</v>
      </c>
      <c r="H33" s="10"/>
      <c r="I33" s="9" t="s">
        <v>7</v>
      </c>
      <c r="J33" s="10"/>
    </row>
    <row r="34" spans="1:10" ht="15.75" thickBot="1">
      <c r="A34" s="11"/>
      <c r="B34" s="12"/>
      <c r="C34" s="13" t="s">
        <v>8</v>
      </c>
      <c r="D34" s="13"/>
      <c r="E34" s="13"/>
      <c r="F34" s="14"/>
      <c r="G34" s="9" t="s">
        <v>51</v>
      </c>
      <c r="H34" s="10"/>
      <c r="I34" s="15" t="s">
        <v>40</v>
      </c>
      <c r="J34" s="16"/>
    </row>
    <row r="35" spans="1:10" ht="15">
      <c r="A35" s="17">
        <v>100</v>
      </c>
      <c r="B35" s="18" t="s">
        <v>105</v>
      </c>
      <c r="C35" s="2"/>
      <c r="D35" s="2"/>
      <c r="E35" s="2"/>
      <c r="F35" s="2"/>
      <c r="G35" s="64">
        <v>186000</v>
      </c>
      <c r="H35" s="64"/>
      <c r="I35" s="20"/>
      <c r="J35" s="20"/>
    </row>
    <row r="36" spans="1:10" ht="15">
      <c r="A36" s="21">
        <v>200</v>
      </c>
      <c r="B36" s="22" t="s">
        <v>106</v>
      </c>
      <c r="C36" s="23"/>
      <c r="D36" s="23"/>
      <c r="E36" s="23"/>
      <c r="F36" s="23"/>
      <c r="G36" s="37">
        <v>8580</v>
      </c>
      <c r="H36" s="37"/>
      <c r="I36" s="25"/>
      <c r="J36" s="25"/>
    </row>
    <row r="37" spans="1:10" ht="15">
      <c r="A37" s="27">
        <v>500</v>
      </c>
      <c r="B37" s="22" t="s">
        <v>13</v>
      </c>
      <c r="C37" s="23"/>
      <c r="D37" s="23"/>
      <c r="E37" s="23"/>
      <c r="F37" s="26"/>
      <c r="G37" s="37">
        <v>34800</v>
      </c>
      <c r="H37" s="37"/>
      <c r="I37" s="25"/>
      <c r="J37" s="25"/>
    </row>
    <row r="38" spans="1:10" ht="15">
      <c r="A38" s="21">
        <v>1000</v>
      </c>
      <c r="B38" s="22" t="s">
        <v>14</v>
      </c>
      <c r="C38" s="23"/>
      <c r="D38" s="23"/>
      <c r="E38" s="23"/>
      <c r="F38" s="23"/>
      <c r="G38" s="21">
        <v>187569</v>
      </c>
      <c r="H38" s="21"/>
      <c r="I38" s="25"/>
      <c r="J38" s="25"/>
    </row>
    <row r="39" spans="1:10" ht="15">
      <c r="A39" s="35">
        <v>1011</v>
      </c>
      <c r="B39" s="29" t="s">
        <v>15</v>
      </c>
      <c r="C39" s="30"/>
      <c r="D39" s="30"/>
      <c r="E39" s="30"/>
      <c r="F39" s="30"/>
      <c r="G39" s="35">
        <v>59400</v>
      </c>
      <c r="H39" s="35"/>
      <c r="I39" s="25"/>
      <c r="J39" s="25"/>
    </row>
    <row r="40" spans="1:10" ht="15">
      <c r="A40" s="32">
        <v>1013</v>
      </c>
      <c r="B40" s="33" t="s">
        <v>16</v>
      </c>
      <c r="C40" s="34"/>
      <c r="D40" s="34"/>
      <c r="E40" s="34"/>
      <c r="F40" s="34"/>
      <c r="G40" s="32">
        <v>5800</v>
      </c>
      <c r="H40" s="32"/>
      <c r="I40" s="25"/>
      <c r="J40" s="25"/>
    </row>
    <row r="41" spans="1:10" ht="15">
      <c r="A41" s="35">
        <v>1012</v>
      </c>
      <c r="B41" s="29" t="s">
        <v>59</v>
      </c>
      <c r="C41" s="30"/>
      <c r="D41" s="30"/>
      <c r="E41" s="30"/>
      <c r="F41" s="30"/>
      <c r="G41" s="35">
        <v>12000</v>
      </c>
      <c r="H41" s="35"/>
      <c r="I41" s="25"/>
      <c r="J41" s="25"/>
    </row>
    <row r="42" spans="1:10" ht="15">
      <c r="A42" s="32">
        <v>1015</v>
      </c>
      <c r="B42" s="33" t="s">
        <v>18</v>
      </c>
      <c r="C42" s="34"/>
      <c r="D42" s="34"/>
      <c r="E42" s="34"/>
      <c r="F42" s="34"/>
      <c r="G42" s="32">
        <v>7760</v>
      </c>
      <c r="H42" s="32"/>
      <c r="I42" s="25"/>
      <c r="J42" s="25"/>
    </row>
    <row r="43" spans="1:10" ht="15">
      <c r="A43" s="35">
        <v>1016</v>
      </c>
      <c r="B43" s="29" t="s">
        <v>19</v>
      </c>
      <c r="C43" s="30"/>
      <c r="D43" s="30"/>
      <c r="E43" s="30"/>
      <c r="F43" s="30"/>
      <c r="G43" s="35">
        <v>69000</v>
      </c>
      <c r="H43" s="35"/>
      <c r="I43" s="25"/>
      <c r="J43" s="25"/>
    </row>
    <row r="44" spans="1:10" ht="15">
      <c r="A44" s="35">
        <v>1020</v>
      </c>
      <c r="B44" s="29" t="s">
        <v>20</v>
      </c>
      <c r="C44" s="30"/>
      <c r="D44" s="30"/>
      <c r="E44" s="30"/>
      <c r="F44" s="30"/>
      <c r="G44" s="35">
        <v>21369</v>
      </c>
      <c r="H44" s="35"/>
      <c r="I44" s="25"/>
      <c r="J44" s="25"/>
    </row>
    <row r="45" spans="1:10" ht="15">
      <c r="A45" s="35">
        <v>1030</v>
      </c>
      <c r="B45" s="29" t="s">
        <v>21</v>
      </c>
      <c r="C45" s="30"/>
      <c r="D45" s="30"/>
      <c r="E45" s="30"/>
      <c r="F45" s="30"/>
      <c r="G45" s="81">
        <v>10000</v>
      </c>
      <c r="H45" s="111"/>
      <c r="I45" s="25"/>
      <c r="J45" s="25"/>
    </row>
    <row r="46" spans="1:10" ht="15">
      <c r="A46" s="35">
        <v>1051</v>
      </c>
      <c r="B46" s="29" t="s">
        <v>22</v>
      </c>
      <c r="C46" s="30"/>
      <c r="D46" s="30"/>
      <c r="E46" s="30"/>
      <c r="F46" s="30"/>
      <c r="G46" s="35">
        <v>2000</v>
      </c>
      <c r="H46" s="35"/>
      <c r="I46" s="25"/>
      <c r="J46" s="25"/>
    </row>
    <row r="47" spans="1:10" ht="15">
      <c r="A47" s="25">
        <v>1062</v>
      </c>
      <c r="B47" s="29" t="s">
        <v>24</v>
      </c>
      <c r="C47" s="30"/>
      <c r="D47" s="30"/>
      <c r="E47" s="30"/>
      <c r="F47" s="38"/>
      <c r="G47" s="25">
        <v>200</v>
      </c>
      <c r="H47" s="25"/>
      <c r="I47" s="25"/>
      <c r="J47" s="25"/>
    </row>
    <row r="48" spans="1:10" ht="15">
      <c r="A48" s="32">
        <v>1092</v>
      </c>
      <c r="B48" s="29" t="s">
        <v>26</v>
      </c>
      <c r="C48" s="30"/>
      <c r="D48" s="30"/>
      <c r="E48" s="30"/>
      <c r="F48" s="38"/>
      <c r="G48" s="25">
        <v>40</v>
      </c>
      <c r="H48" s="25"/>
      <c r="I48" s="25"/>
      <c r="J48" s="25"/>
    </row>
    <row r="49" spans="1:10" ht="15.75" thickBot="1">
      <c r="A49" s="112">
        <v>5200</v>
      </c>
      <c r="B49" s="113" t="s">
        <v>45</v>
      </c>
      <c r="C49" s="113"/>
      <c r="D49" s="113"/>
      <c r="E49" s="113"/>
      <c r="F49" s="113"/>
      <c r="G49" s="114">
        <v>8000</v>
      </c>
      <c r="H49" s="115"/>
      <c r="I49" s="68"/>
      <c r="J49" s="68"/>
    </row>
    <row r="50" spans="1:10" ht="15.75" thickBot="1">
      <c r="A50" s="116">
        <v>9999</v>
      </c>
      <c r="B50" s="9" t="s">
        <v>35</v>
      </c>
      <c r="C50" s="45"/>
      <c r="D50" s="45"/>
      <c r="E50" s="45"/>
      <c r="F50" s="10"/>
      <c r="G50" s="82">
        <v>424949</v>
      </c>
      <c r="H50" s="82"/>
      <c r="I50" s="95"/>
      <c r="J50" s="95"/>
    </row>
    <row r="51" spans="1:10" ht="15.75" thickBot="1">
      <c r="A51" s="87"/>
      <c r="B51" s="63" t="s">
        <v>107</v>
      </c>
      <c r="C51" s="63"/>
      <c r="D51" s="63"/>
      <c r="E51" s="63"/>
      <c r="F51" s="63"/>
      <c r="G51" s="99"/>
      <c r="H51" s="99"/>
      <c r="I51" s="88"/>
      <c r="J51" s="88"/>
    </row>
    <row r="52" spans="1:10" ht="15.75" thickBot="1">
      <c r="A52" s="110">
        <v>1098</v>
      </c>
      <c r="B52" s="29" t="s">
        <v>44</v>
      </c>
      <c r="C52" s="30"/>
      <c r="D52" s="30"/>
      <c r="E52" s="30"/>
      <c r="F52" s="10"/>
      <c r="G52" s="82">
        <v>23736</v>
      </c>
      <c r="H52" s="82"/>
      <c r="I52" s="95"/>
      <c r="J52" s="95"/>
    </row>
    <row r="53" spans="1:10" ht="15">
      <c r="A53" s="87"/>
      <c r="B53" s="63"/>
      <c r="C53" s="63"/>
      <c r="D53" s="63"/>
      <c r="E53" s="63"/>
      <c r="F53" s="63"/>
      <c r="G53" s="99"/>
      <c r="H53" s="99"/>
      <c r="I53" s="88"/>
      <c r="J53" s="88"/>
    </row>
    <row r="54" spans="1:10" ht="15">
      <c r="A54" s="87"/>
      <c r="B54" s="63"/>
      <c r="C54" s="63"/>
      <c r="D54" s="63"/>
      <c r="E54" s="63"/>
      <c r="F54" s="63"/>
      <c r="G54" s="99"/>
      <c r="H54" s="99"/>
      <c r="I54" s="88"/>
      <c r="J54" s="88"/>
    </row>
    <row r="55" spans="1:10" ht="15">
      <c r="A55" s="87"/>
      <c r="B55" s="63"/>
      <c r="C55" s="63"/>
      <c r="D55" s="63"/>
      <c r="E55" s="63"/>
      <c r="F55" s="63"/>
      <c r="G55" s="99"/>
      <c r="H55" s="99"/>
      <c r="I55" s="88"/>
      <c r="J55" s="88"/>
    </row>
    <row r="56" spans="1:10" ht="15">
      <c r="A56" s="87"/>
      <c r="B56" s="63"/>
      <c r="C56" s="63"/>
      <c r="D56" s="63"/>
      <c r="E56" s="63"/>
      <c r="F56" s="63"/>
      <c r="G56" s="99"/>
      <c r="H56" s="99"/>
      <c r="I56" s="88"/>
      <c r="J56" s="88"/>
    </row>
    <row r="57" spans="1:10" ht="15">
      <c r="A57" s="87"/>
      <c r="B57" s="63"/>
      <c r="C57" s="63"/>
      <c r="D57" s="63"/>
      <c r="E57" s="63"/>
      <c r="F57" s="63"/>
      <c r="G57" s="99"/>
      <c r="H57" s="99"/>
      <c r="I57" s="88"/>
      <c r="J57" s="88"/>
    </row>
    <row r="58" spans="1:10" ht="15">
      <c r="A58" s="87"/>
      <c r="B58" s="63"/>
      <c r="C58" s="63"/>
      <c r="D58" s="63"/>
      <c r="E58" s="63"/>
      <c r="F58" s="63"/>
      <c r="G58" s="99"/>
      <c r="H58" s="99"/>
      <c r="I58" s="88"/>
      <c r="J58" s="88"/>
    </row>
    <row r="59" spans="1:10" ht="15">
      <c r="A59" s="117"/>
      <c r="B59" s="117"/>
      <c r="C59" s="1"/>
      <c r="D59" s="4" t="s">
        <v>108</v>
      </c>
      <c r="E59" s="4"/>
      <c r="F59" s="2"/>
      <c r="G59" s="2"/>
      <c r="H59" s="63" t="s">
        <v>109</v>
      </c>
      <c r="I59" s="106"/>
      <c r="J59" s="106"/>
    </row>
    <row r="60" spans="1:10" ht="15.75" thickBot="1">
      <c r="A60" s="88"/>
      <c r="B60" s="118"/>
      <c r="C60" s="3" t="s">
        <v>110</v>
      </c>
      <c r="D60" s="2"/>
      <c r="E60" s="2"/>
      <c r="F60" s="2"/>
      <c r="G60" s="2"/>
      <c r="H60" s="63"/>
      <c r="J60" t="s">
        <v>4</v>
      </c>
    </row>
    <row r="61" spans="1:10" ht="15.75" thickBot="1">
      <c r="A61" s="5" t="s">
        <v>5</v>
      </c>
      <c r="B61" s="6"/>
      <c r="C61" s="7" t="s">
        <v>6</v>
      </c>
      <c r="D61" s="7"/>
      <c r="E61" s="7"/>
      <c r="F61" s="8"/>
      <c r="G61" s="9" t="s">
        <v>7</v>
      </c>
      <c r="H61" s="10"/>
      <c r="I61" s="9" t="s">
        <v>7</v>
      </c>
      <c r="J61" s="10"/>
    </row>
    <row r="62" spans="1:10" ht="15.75" thickBot="1">
      <c r="A62" s="11"/>
      <c r="B62" s="12"/>
      <c r="C62" s="13" t="s">
        <v>8</v>
      </c>
      <c r="D62" s="13"/>
      <c r="E62" s="13"/>
      <c r="F62" s="14"/>
      <c r="G62" s="9" t="s">
        <v>51</v>
      </c>
      <c r="H62" s="10"/>
      <c r="I62" s="15" t="s">
        <v>40</v>
      </c>
      <c r="J62" s="16"/>
    </row>
    <row r="63" spans="1:10" ht="15">
      <c r="A63" s="97">
        <v>200</v>
      </c>
      <c r="B63" s="119" t="s">
        <v>65</v>
      </c>
      <c r="C63" s="120"/>
      <c r="D63" s="120"/>
      <c r="E63" s="120"/>
      <c r="F63" s="120"/>
      <c r="G63" s="97"/>
      <c r="H63" s="50"/>
      <c r="I63" s="24"/>
      <c r="J63" s="24">
        <v>1000</v>
      </c>
    </row>
    <row r="64" spans="1:10" ht="15">
      <c r="A64" s="27">
        <v>500</v>
      </c>
      <c r="B64" s="22" t="s">
        <v>53</v>
      </c>
      <c r="C64" s="23"/>
      <c r="D64" s="23"/>
      <c r="E64" s="23"/>
      <c r="F64" s="26"/>
      <c r="G64" s="97"/>
      <c r="H64" s="50"/>
      <c r="I64" s="24"/>
      <c r="J64" s="24">
        <v>500</v>
      </c>
    </row>
    <row r="65" spans="1:10" ht="15">
      <c r="A65" s="21">
        <v>1000</v>
      </c>
      <c r="B65" s="22" t="s">
        <v>14</v>
      </c>
      <c r="C65" s="23"/>
      <c r="D65" s="23"/>
      <c r="E65" s="23"/>
      <c r="F65" s="23"/>
      <c r="G65" s="21"/>
      <c r="H65" s="27"/>
      <c r="I65" s="24"/>
      <c r="J65" s="24">
        <v>3500</v>
      </c>
    </row>
    <row r="66" spans="1:10" ht="15">
      <c r="A66" s="25">
        <v>1015</v>
      </c>
      <c r="B66" s="29" t="s">
        <v>18</v>
      </c>
      <c r="C66" s="30"/>
      <c r="D66" s="30"/>
      <c r="E66" s="30"/>
      <c r="F66" s="38"/>
      <c r="G66" s="25"/>
      <c r="H66" s="25"/>
      <c r="I66" s="25"/>
      <c r="J66" s="25">
        <v>1000</v>
      </c>
    </row>
    <row r="67" spans="1:10" ht="15">
      <c r="A67" s="121">
        <v>1020</v>
      </c>
      <c r="B67" s="29" t="s">
        <v>20</v>
      </c>
      <c r="C67" s="30"/>
      <c r="D67" s="30"/>
      <c r="E67" s="30" t="s">
        <v>36</v>
      </c>
      <c r="F67" s="38"/>
      <c r="G67" s="31"/>
      <c r="H67" s="122"/>
      <c r="I67" s="25"/>
      <c r="J67" s="25">
        <v>1000</v>
      </c>
    </row>
    <row r="68" spans="1:10" ht="15.75" thickBot="1">
      <c r="A68" s="123">
        <v>1062</v>
      </c>
      <c r="B68" s="29" t="s">
        <v>24</v>
      </c>
      <c r="C68" s="30"/>
      <c r="D68" s="30"/>
      <c r="E68" s="30"/>
      <c r="F68" s="38"/>
      <c r="G68" s="124"/>
      <c r="H68" s="125"/>
      <c r="I68" s="68"/>
      <c r="J68" s="68">
        <v>1500</v>
      </c>
    </row>
    <row r="69" spans="1:10" ht="15.75" thickBot="1">
      <c r="A69" s="43">
        <v>9999</v>
      </c>
      <c r="B69" s="44" t="s">
        <v>35</v>
      </c>
      <c r="C69" s="45"/>
      <c r="D69" s="45"/>
      <c r="E69" s="45"/>
      <c r="F69" s="10"/>
      <c r="G69" s="126"/>
      <c r="H69" s="49"/>
      <c r="I69" s="82"/>
      <c r="J69" s="82">
        <v>5000</v>
      </c>
    </row>
    <row r="70" spans="1:8" ht="15">
      <c r="A70" s="1"/>
      <c r="B70" s="1"/>
      <c r="C70" s="2"/>
      <c r="D70" s="2"/>
      <c r="E70" s="2"/>
      <c r="F70" s="2"/>
      <c r="G70" s="2"/>
      <c r="H70" s="2"/>
    </row>
    <row r="71" spans="1:10" ht="15">
      <c r="A71" s="88"/>
      <c r="B71" s="88"/>
      <c r="C71" s="88"/>
      <c r="D71" s="106"/>
      <c r="E71" s="63"/>
      <c r="F71" s="63"/>
      <c r="G71" s="106"/>
      <c r="H71" s="63"/>
      <c r="I71" s="88"/>
      <c r="J71" s="88"/>
    </row>
    <row r="72" spans="1:10" ht="15">
      <c r="A72" s="106"/>
      <c r="B72" s="106"/>
      <c r="C72" s="63"/>
      <c r="D72" s="63"/>
      <c r="E72" s="63"/>
      <c r="F72" s="63"/>
      <c r="G72" s="63"/>
      <c r="H72" s="63"/>
      <c r="I72" s="88"/>
      <c r="J72" s="88"/>
    </row>
    <row r="73" spans="1:10" ht="15">
      <c r="A73" s="106"/>
      <c r="B73" s="106"/>
      <c r="C73" s="63"/>
      <c r="D73" s="63"/>
      <c r="E73" s="63"/>
      <c r="F73" s="63"/>
      <c r="G73" s="63"/>
      <c r="H73" s="63"/>
      <c r="I73" s="88"/>
      <c r="J73" s="88"/>
    </row>
    <row r="74" spans="1:10" ht="15">
      <c r="A74" s="99"/>
      <c r="B74" s="118"/>
      <c r="C74" s="127"/>
      <c r="D74" s="127"/>
      <c r="E74" s="127"/>
      <c r="F74" s="118"/>
      <c r="G74" s="63"/>
      <c r="H74" s="63"/>
      <c r="I74" s="88"/>
      <c r="J74" s="88"/>
    </row>
    <row r="75" spans="1:10" ht="15">
      <c r="A75" s="88"/>
      <c r="B75" s="118"/>
      <c r="C75" s="127"/>
      <c r="D75" s="127"/>
      <c r="E75" s="127"/>
      <c r="F75" s="118"/>
      <c r="G75" s="63"/>
      <c r="H75" s="63"/>
      <c r="I75" s="88"/>
      <c r="J75" s="88"/>
    </row>
    <row r="76" spans="1:10" ht="15">
      <c r="A76" s="87"/>
      <c r="B76" s="63"/>
      <c r="C76" s="63"/>
      <c r="D76" s="63"/>
      <c r="E76" s="63"/>
      <c r="F76" s="63"/>
      <c r="G76" s="99"/>
      <c r="H76" s="99"/>
      <c r="I76" s="88"/>
      <c r="J76" s="88"/>
    </row>
    <row r="77" spans="1:10" ht="15">
      <c r="A77" s="87"/>
      <c r="B77" s="63"/>
      <c r="C77" s="63"/>
      <c r="D77" s="63"/>
      <c r="E77" s="63"/>
      <c r="F77" s="63"/>
      <c r="G77" s="99"/>
      <c r="H77" s="99"/>
      <c r="I77" s="88"/>
      <c r="J77" s="88"/>
    </row>
    <row r="78" spans="1:10" ht="15">
      <c r="A78" s="87"/>
      <c r="B78" s="63"/>
      <c r="C78" s="63"/>
      <c r="D78" s="63"/>
      <c r="E78" s="63"/>
      <c r="F78" s="63"/>
      <c r="G78" s="99"/>
      <c r="H78" s="99"/>
      <c r="I78" s="88"/>
      <c r="J78" s="88"/>
    </row>
    <row r="79" spans="1:10" ht="15">
      <c r="A79" s="87"/>
      <c r="B79" s="63"/>
      <c r="C79" s="63"/>
      <c r="D79" s="63"/>
      <c r="E79" s="63"/>
      <c r="F79" s="63"/>
      <c r="G79" s="99"/>
      <c r="H79" s="99"/>
      <c r="I79" s="88"/>
      <c r="J79" s="88"/>
    </row>
    <row r="80" spans="1:10" ht="15">
      <c r="A80" s="87"/>
      <c r="B80" s="63"/>
      <c r="C80" s="63"/>
      <c r="D80" s="63"/>
      <c r="E80" s="63"/>
      <c r="F80" s="63"/>
      <c r="G80" s="99"/>
      <c r="H80" s="99"/>
      <c r="I80" s="88"/>
      <c r="J80" s="88"/>
    </row>
    <row r="81" spans="1:10" ht="15">
      <c r="A81" s="87"/>
      <c r="B81" s="63"/>
      <c r="C81" s="63"/>
      <c r="D81" s="63"/>
      <c r="E81" s="63"/>
      <c r="F81" s="63"/>
      <c r="G81" s="99"/>
      <c r="H81" s="99"/>
      <c r="I81" s="88"/>
      <c r="J81" s="88"/>
    </row>
    <row r="82" spans="1:10" ht="15">
      <c r="A82" s="87"/>
      <c r="B82" s="63"/>
      <c r="C82" s="63"/>
      <c r="D82" s="63"/>
      <c r="E82" s="63"/>
      <c r="F82" s="63"/>
      <c r="G82" s="87"/>
      <c r="H82" s="87"/>
      <c r="I82" s="88"/>
      <c r="J82" s="88"/>
    </row>
    <row r="83" spans="1:10" ht="15">
      <c r="A83" s="88"/>
      <c r="B83" s="113"/>
      <c r="C83" s="113"/>
      <c r="D83" s="113"/>
      <c r="E83" s="113"/>
      <c r="F83" s="113"/>
      <c r="G83" s="88"/>
      <c r="H83" s="88"/>
      <c r="I83" s="88"/>
      <c r="J83" s="88"/>
    </row>
    <row r="84" spans="1:10" ht="15">
      <c r="A84" s="88"/>
      <c r="B84" s="113"/>
      <c r="C84" s="113"/>
      <c r="D84" s="113"/>
      <c r="E84" s="113"/>
      <c r="F84" s="113"/>
      <c r="G84" s="88"/>
      <c r="H84" s="88"/>
      <c r="I84" s="88"/>
      <c r="J84" s="88"/>
    </row>
    <row r="85" spans="1:10" ht="15">
      <c r="A85" s="88"/>
      <c r="B85" s="113"/>
      <c r="C85" s="113"/>
      <c r="D85" s="113"/>
      <c r="E85" s="113"/>
      <c r="F85" s="113"/>
      <c r="G85" s="88"/>
      <c r="H85" s="88"/>
      <c r="I85" s="88"/>
      <c r="J85" s="88"/>
    </row>
    <row r="86" spans="1:10" ht="15">
      <c r="A86" s="88"/>
      <c r="B86" s="113"/>
      <c r="C86" s="113"/>
      <c r="D86" s="113"/>
      <c r="E86" s="113"/>
      <c r="F86" s="113"/>
      <c r="G86" s="88"/>
      <c r="H86" s="88"/>
      <c r="I86" s="88"/>
      <c r="J86" s="88"/>
    </row>
    <row r="87" spans="1:10" ht="15">
      <c r="A87" s="88"/>
      <c r="B87" s="113"/>
      <c r="C87" s="113"/>
      <c r="D87" s="113"/>
      <c r="E87" s="113"/>
      <c r="F87" s="113"/>
      <c r="G87" s="88"/>
      <c r="H87" s="88"/>
      <c r="I87" s="88"/>
      <c r="J87" s="88"/>
    </row>
    <row r="88" spans="1:10" ht="15">
      <c r="A88" s="88"/>
      <c r="B88" s="113"/>
      <c r="C88" s="113"/>
      <c r="D88" s="113"/>
      <c r="E88" s="113"/>
      <c r="F88" s="113"/>
      <c r="G88" s="88"/>
      <c r="H88" s="88"/>
      <c r="I88" s="88"/>
      <c r="J88" s="88"/>
    </row>
    <row r="89" spans="1:10" ht="15">
      <c r="A89" s="88"/>
      <c r="B89" s="113"/>
      <c r="C89" s="113"/>
      <c r="D89" s="113"/>
      <c r="E89" s="113"/>
      <c r="F89" s="113"/>
      <c r="G89" s="88"/>
      <c r="H89" s="88"/>
      <c r="I89" s="88"/>
      <c r="J89" s="88"/>
    </row>
    <row r="90" spans="1:10" ht="15">
      <c r="A90" s="88"/>
      <c r="B90" s="113"/>
      <c r="C90" s="113"/>
      <c r="D90" s="113"/>
      <c r="E90" s="113"/>
      <c r="F90" s="113"/>
      <c r="G90" s="88"/>
      <c r="H90" s="88"/>
      <c r="I90" s="88"/>
      <c r="J90" s="88"/>
    </row>
    <row r="91" spans="1:10" ht="15">
      <c r="A91" s="88"/>
      <c r="B91" s="113"/>
      <c r="C91" s="113"/>
      <c r="D91" s="113"/>
      <c r="E91" s="113"/>
      <c r="F91" s="113"/>
      <c r="G91" s="88"/>
      <c r="H91" s="88"/>
      <c r="I91" s="88"/>
      <c r="J91" s="88"/>
    </row>
    <row r="92" spans="1:10" ht="15">
      <c r="A92" s="88"/>
      <c r="B92" s="113"/>
      <c r="C92" s="113"/>
      <c r="D92" s="113"/>
      <c r="E92" s="113"/>
      <c r="F92" s="113"/>
      <c r="G92" s="88"/>
      <c r="H92" s="88"/>
      <c r="I92" s="88"/>
      <c r="J92" s="88"/>
    </row>
    <row r="93" spans="1:10" ht="15">
      <c r="A93" s="88"/>
      <c r="B93" s="63"/>
      <c r="C93" s="63"/>
      <c r="D93" s="63"/>
      <c r="E93" s="63"/>
      <c r="F93" s="63"/>
      <c r="G93" s="87"/>
      <c r="H93" s="88"/>
      <c r="I93" s="88"/>
      <c r="J93" s="88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4:J97"/>
  <sheetViews>
    <sheetView zoomScalePageLayoutView="0" workbookViewId="0" topLeftCell="A84">
      <selection activeCell="E99" sqref="E99"/>
    </sheetView>
  </sheetViews>
  <sheetFormatPr defaultColWidth="9.140625" defaultRowHeight="15"/>
  <sheetData>
    <row r="4" spans="1:10" ht="15">
      <c r="A4" s="87"/>
      <c r="B4" s="63"/>
      <c r="C4" s="63"/>
      <c r="D4" s="63"/>
      <c r="E4" s="63"/>
      <c r="F4" s="63"/>
      <c r="G4" s="99"/>
      <c r="H4" s="128"/>
      <c r="I4" s="99"/>
      <c r="J4" s="99"/>
    </row>
    <row r="5" spans="4:8" ht="15">
      <c r="D5" s="1"/>
      <c r="E5" s="2" t="s">
        <v>0</v>
      </c>
      <c r="F5" s="2"/>
      <c r="G5" s="1"/>
      <c r="H5" s="2" t="s">
        <v>111</v>
      </c>
    </row>
    <row r="6" spans="1:8" ht="15">
      <c r="A6" s="1"/>
      <c r="B6" s="105" t="s">
        <v>112</v>
      </c>
      <c r="C6" s="2"/>
      <c r="D6" s="2"/>
      <c r="E6" s="2"/>
      <c r="F6" s="2"/>
      <c r="G6" s="2"/>
      <c r="H6" s="2"/>
    </row>
    <row r="7" spans="1:8" ht="15.75" thickBot="1">
      <c r="A7" s="1"/>
      <c r="B7" s="105" t="s">
        <v>113</v>
      </c>
      <c r="C7" s="2"/>
      <c r="D7" s="2"/>
      <c r="E7" s="2"/>
      <c r="F7" s="2"/>
      <c r="G7" s="2"/>
      <c r="H7" s="2"/>
    </row>
    <row r="8" spans="1:10" ht="15.75" thickBot="1">
      <c r="A8" s="5" t="s">
        <v>5</v>
      </c>
      <c r="B8" s="6"/>
      <c r="C8" s="7" t="s">
        <v>6</v>
      </c>
      <c r="D8" s="7"/>
      <c r="E8" s="7"/>
      <c r="F8" s="8"/>
      <c r="G8" s="9" t="s">
        <v>7</v>
      </c>
      <c r="H8" s="10"/>
      <c r="I8" s="9" t="s">
        <v>7</v>
      </c>
      <c r="J8" s="10"/>
    </row>
    <row r="9" spans="1:10" ht="15.75" thickBot="1">
      <c r="A9" s="11"/>
      <c r="B9" s="12"/>
      <c r="C9" s="13" t="s">
        <v>8</v>
      </c>
      <c r="D9" s="13"/>
      <c r="E9" s="13"/>
      <c r="F9" s="14"/>
      <c r="G9" s="9" t="s">
        <v>51</v>
      </c>
      <c r="H9" s="10"/>
      <c r="I9" s="15" t="s">
        <v>40</v>
      </c>
      <c r="J9" s="16"/>
    </row>
    <row r="10" spans="1:10" ht="15">
      <c r="A10" s="21">
        <v>1000</v>
      </c>
      <c r="B10" s="22" t="s">
        <v>14</v>
      </c>
      <c r="C10" s="23"/>
      <c r="D10" s="23"/>
      <c r="E10" s="23"/>
      <c r="F10" s="23"/>
      <c r="G10" s="32"/>
      <c r="H10" s="130"/>
      <c r="I10" s="24"/>
      <c r="J10" s="24">
        <v>5000</v>
      </c>
    </row>
    <row r="11" spans="1:10" ht="15">
      <c r="A11" s="25">
        <v>1015</v>
      </c>
      <c r="B11" s="29" t="s">
        <v>18</v>
      </c>
      <c r="C11" s="30"/>
      <c r="D11" s="30"/>
      <c r="E11" s="30"/>
      <c r="F11" s="38"/>
      <c r="G11" s="35"/>
      <c r="H11" s="25"/>
      <c r="I11" s="25"/>
      <c r="J11" s="25">
        <v>2000</v>
      </c>
    </row>
    <row r="12" spans="1:10" ht="15">
      <c r="A12" s="121">
        <v>1020</v>
      </c>
      <c r="B12" s="29" t="s">
        <v>20</v>
      </c>
      <c r="C12" s="30"/>
      <c r="D12" s="30"/>
      <c r="E12" s="30" t="s">
        <v>36</v>
      </c>
      <c r="F12" s="38"/>
      <c r="G12" s="35"/>
      <c r="H12" s="25"/>
      <c r="I12" s="25"/>
      <c r="J12" s="25">
        <v>2000</v>
      </c>
    </row>
    <row r="13" spans="1:10" ht="15.75" thickBot="1">
      <c r="A13" s="123">
        <v>1051</v>
      </c>
      <c r="B13" s="247" t="s">
        <v>22</v>
      </c>
      <c r="C13" s="248"/>
      <c r="D13" s="248"/>
      <c r="E13" s="131" t="s">
        <v>36</v>
      </c>
      <c r="F13" s="132"/>
      <c r="G13" s="35"/>
      <c r="H13" s="25"/>
      <c r="I13" s="25"/>
      <c r="J13" s="25">
        <v>1000</v>
      </c>
    </row>
    <row r="14" spans="1:10" ht="15.75" thickBot="1">
      <c r="A14" s="43">
        <v>9999</v>
      </c>
      <c r="B14" s="44" t="s">
        <v>35</v>
      </c>
      <c r="C14" s="45"/>
      <c r="D14" s="45"/>
      <c r="E14" s="45"/>
      <c r="F14" s="45"/>
      <c r="G14" s="66"/>
      <c r="H14" s="66"/>
      <c r="I14" s="82"/>
      <c r="J14" s="82">
        <v>5000</v>
      </c>
    </row>
    <row r="16" spans="4:8" ht="15">
      <c r="D16" s="1"/>
      <c r="E16" s="2" t="s">
        <v>0</v>
      </c>
      <c r="F16" s="2"/>
      <c r="G16" s="1"/>
      <c r="H16" s="2" t="s">
        <v>114</v>
      </c>
    </row>
    <row r="17" spans="2:8" ht="15">
      <c r="B17" s="3" t="s">
        <v>115</v>
      </c>
      <c r="C17" s="3"/>
      <c r="D17" s="2"/>
      <c r="E17" s="2"/>
      <c r="F17" s="2"/>
      <c r="G17" s="2"/>
      <c r="H17" s="2"/>
    </row>
    <row r="18" spans="2:8" ht="15.75" thickBot="1">
      <c r="B18" s="3" t="s">
        <v>116</v>
      </c>
      <c r="C18" s="3"/>
      <c r="D18" s="2"/>
      <c r="E18" s="2"/>
      <c r="F18" s="2"/>
      <c r="G18" s="2"/>
      <c r="H18" s="2" t="s">
        <v>49</v>
      </c>
    </row>
    <row r="19" spans="1:10" ht="15.75" thickBot="1">
      <c r="A19" s="5" t="s">
        <v>5</v>
      </c>
      <c r="B19" s="6"/>
      <c r="C19" s="7" t="s">
        <v>6</v>
      </c>
      <c r="D19" s="7"/>
      <c r="E19" s="7"/>
      <c r="F19" s="8"/>
      <c r="G19" s="9" t="s">
        <v>7</v>
      </c>
      <c r="H19" s="10"/>
      <c r="I19" s="9" t="s">
        <v>7</v>
      </c>
      <c r="J19" s="10"/>
    </row>
    <row r="20" spans="1:10" ht="15">
      <c r="A20" s="136"/>
      <c r="B20" s="137"/>
      <c r="C20" s="127" t="s">
        <v>8</v>
      </c>
      <c r="D20" s="127"/>
      <c r="E20" s="127"/>
      <c r="F20" s="138"/>
      <c r="G20" s="139" t="s">
        <v>51</v>
      </c>
      <c r="H20" s="140"/>
      <c r="I20" s="141" t="s">
        <v>40</v>
      </c>
      <c r="J20" s="142"/>
    </row>
    <row r="21" spans="1:10" ht="15">
      <c r="A21" s="17">
        <v>100</v>
      </c>
      <c r="B21" s="18" t="s">
        <v>117</v>
      </c>
      <c r="C21" s="2"/>
      <c r="D21" s="2"/>
      <c r="E21" s="2"/>
      <c r="F21" s="2"/>
      <c r="G21" s="129"/>
      <c r="H21" s="129"/>
      <c r="I21" s="24"/>
      <c r="J21" s="24">
        <v>17400</v>
      </c>
    </row>
    <row r="22" spans="1:10" ht="15">
      <c r="A22" s="21">
        <v>200</v>
      </c>
      <c r="B22" s="22" t="s">
        <v>12</v>
      </c>
      <c r="C22" s="23"/>
      <c r="D22" s="23"/>
      <c r="E22" s="23"/>
      <c r="F22" s="23"/>
      <c r="G22" s="129"/>
      <c r="H22" s="129"/>
      <c r="I22" s="24"/>
      <c r="J22" s="24">
        <v>100</v>
      </c>
    </row>
    <row r="23" spans="1:10" ht="15">
      <c r="A23" s="27">
        <v>500</v>
      </c>
      <c r="B23" s="22" t="s">
        <v>53</v>
      </c>
      <c r="C23" s="23"/>
      <c r="D23" s="23"/>
      <c r="E23" s="23"/>
      <c r="F23" s="26"/>
      <c r="G23" s="129"/>
      <c r="H23" s="129"/>
      <c r="I23" s="24"/>
      <c r="J23" s="24">
        <v>3200</v>
      </c>
    </row>
    <row r="24" spans="1:10" ht="15">
      <c r="A24" s="27">
        <v>1000</v>
      </c>
      <c r="B24" s="120" t="s">
        <v>14</v>
      </c>
      <c r="C24" s="120"/>
      <c r="D24" s="120"/>
      <c r="E24" s="120"/>
      <c r="F24" s="120"/>
      <c r="G24" s="20"/>
      <c r="H24" s="143"/>
      <c r="I24" s="19"/>
      <c r="J24" s="19">
        <v>210520</v>
      </c>
    </row>
    <row r="25" spans="1:10" ht="15">
      <c r="A25" s="124">
        <v>1013</v>
      </c>
      <c r="B25" s="113" t="s">
        <v>118</v>
      </c>
      <c r="C25" s="113"/>
      <c r="D25" s="63"/>
      <c r="E25" s="63"/>
      <c r="F25" s="63"/>
      <c r="G25" s="20"/>
      <c r="H25" s="143"/>
      <c r="I25" s="60"/>
      <c r="J25" s="60">
        <v>400</v>
      </c>
    </row>
    <row r="26" spans="1:10" ht="15">
      <c r="A26" s="123">
        <v>1015</v>
      </c>
      <c r="B26" s="134" t="s">
        <v>18</v>
      </c>
      <c r="C26" s="135"/>
      <c r="D26" s="135" t="s">
        <v>36</v>
      </c>
      <c r="E26" s="131" t="s">
        <v>36</v>
      </c>
      <c r="F26" s="132"/>
      <c r="G26" s="25"/>
      <c r="H26" s="25"/>
      <c r="I26" s="25"/>
      <c r="J26" s="31">
        <v>20000</v>
      </c>
    </row>
    <row r="27" spans="1:10" ht="15">
      <c r="A27" s="28">
        <v>1016</v>
      </c>
      <c r="B27" s="29" t="s">
        <v>19</v>
      </c>
      <c r="C27" s="30"/>
      <c r="D27" s="30"/>
      <c r="E27" s="30"/>
      <c r="F27" s="30"/>
      <c r="G27" s="25"/>
      <c r="H27" s="25"/>
      <c r="I27" s="25"/>
      <c r="J27" s="25">
        <v>181450</v>
      </c>
    </row>
    <row r="28" spans="1:10" ht="15">
      <c r="A28" s="144">
        <v>1030</v>
      </c>
      <c r="B28" s="145" t="s">
        <v>119</v>
      </c>
      <c r="C28" s="131"/>
      <c r="D28" s="131"/>
      <c r="E28" s="131"/>
      <c r="F28" s="131"/>
      <c r="G28" s="68"/>
      <c r="H28" s="68"/>
      <c r="I28" s="68"/>
      <c r="J28" s="42">
        <v>8000</v>
      </c>
    </row>
    <row r="29" spans="1:10" ht="15">
      <c r="A29" s="28">
        <v>1091</v>
      </c>
      <c r="B29" s="29" t="s">
        <v>25</v>
      </c>
      <c r="C29" s="30"/>
      <c r="D29" s="30"/>
      <c r="E29" s="30"/>
      <c r="F29" s="146"/>
      <c r="G29" s="31"/>
      <c r="H29" s="147"/>
      <c r="I29" s="148"/>
      <c r="J29" s="149">
        <v>520</v>
      </c>
    </row>
    <row r="30" spans="1:10" ht="15">
      <c r="A30" s="31">
        <v>1092</v>
      </c>
      <c r="B30" s="29" t="s">
        <v>26</v>
      </c>
      <c r="C30" s="30"/>
      <c r="D30" s="30"/>
      <c r="E30" s="30"/>
      <c r="F30" s="38"/>
      <c r="G30" s="31"/>
      <c r="H30" s="36"/>
      <c r="I30" s="36"/>
      <c r="J30" s="24">
        <v>150</v>
      </c>
    </row>
    <row r="31" spans="1:10" ht="15.75" thickBot="1">
      <c r="A31" s="150">
        <v>9999</v>
      </c>
      <c r="B31" s="151" t="s">
        <v>35</v>
      </c>
      <c r="C31" s="152"/>
      <c r="D31" s="152"/>
      <c r="E31" s="152"/>
      <c r="F31" s="152"/>
      <c r="G31" s="153"/>
      <c r="H31" s="154"/>
      <c r="I31" s="73"/>
      <c r="J31" s="73">
        <v>231220</v>
      </c>
    </row>
    <row r="37" spans="1:8" ht="15">
      <c r="A37" s="1"/>
      <c r="D37" s="1"/>
      <c r="E37" s="2" t="s">
        <v>0</v>
      </c>
      <c r="F37" s="2"/>
      <c r="G37" s="1"/>
      <c r="H37" s="2" t="s">
        <v>120</v>
      </c>
    </row>
    <row r="38" spans="1:10" ht="15.75" thickBot="1">
      <c r="A38" s="1"/>
      <c r="B38" s="3" t="s">
        <v>121</v>
      </c>
      <c r="C38" s="2"/>
      <c r="D38" s="2"/>
      <c r="E38" s="2"/>
      <c r="F38" s="2"/>
      <c r="G38" s="2"/>
      <c r="H38" s="2"/>
      <c r="I38" s="3"/>
      <c r="J38" s="3"/>
    </row>
    <row r="39" spans="1:10" ht="15.75" thickBot="1">
      <c r="A39" s="5" t="s">
        <v>5</v>
      </c>
      <c r="B39" s="6"/>
      <c r="C39" s="7" t="s">
        <v>6</v>
      </c>
      <c r="D39" s="7"/>
      <c r="E39" s="7"/>
      <c r="F39" s="8"/>
      <c r="G39" s="9" t="s">
        <v>7</v>
      </c>
      <c r="H39" s="10"/>
      <c r="I39" s="9" t="s">
        <v>7</v>
      </c>
      <c r="J39" s="10"/>
    </row>
    <row r="40" spans="1:10" ht="15.75" thickBot="1">
      <c r="A40" s="11"/>
      <c r="B40" s="12"/>
      <c r="C40" s="13" t="s">
        <v>8</v>
      </c>
      <c r="D40" s="13"/>
      <c r="E40" s="13"/>
      <c r="F40" s="14"/>
      <c r="G40" s="9" t="s">
        <v>51</v>
      </c>
      <c r="H40" s="10"/>
      <c r="I40" s="15" t="s">
        <v>40</v>
      </c>
      <c r="J40" s="16"/>
    </row>
    <row r="41" spans="1:10" ht="15">
      <c r="A41" s="17">
        <v>100</v>
      </c>
      <c r="B41" s="18" t="s">
        <v>122</v>
      </c>
      <c r="C41" s="2"/>
      <c r="D41" s="2"/>
      <c r="E41" s="2"/>
      <c r="F41" s="2"/>
      <c r="G41" s="64"/>
      <c r="H41" s="56"/>
      <c r="I41" s="56"/>
      <c r="J41" s="24">
        <v>60000</v>
      </c>
    </row>
    <row r="42" spans="1:10" ht="15">
      <c r="A42" s="21">
        <v>200</v>
      </c>
      <c r="B42" s="22" t="s">
        <v>12</v>
      </c>
      <c r="C42" s="23"/>
      <c r="D42" s="23"/>
      <c r="E42" s="23"/>
      <c r="F42" s="23"/>
      <c r="G42" s="37"/>
      <c r="H42" s="24"/>
      <c r="I42" s="24"/>
      <c r="J42" s="24">
        <v>2500</v>
      </c>
    </row>
    <row r="43" spans="1:10" ht="15">
      <c r="A43" s="27">
        <v>500</v>
      </c>
      <c r="B43" s="22" t="s">
        <v>53</v>
      </c>
      <c r="C43" s="23"/>
      <c r="D43" s="23"/>
      <c r="E43" s="23"/>
      <c r="F43" s="26"/>
      <c r="G43" s="37"/>
      <c r="H43" s="24"/>
      <c r="I43" s="24"/>
      <c r="J43" s="24">
        <v>11400</v>
      </c>
    </row>
    <row r="44" spans="1:10" ht="15">
      <c r="A44" s="21">
        <v>1000</v>
      </c>
      <c r="B44" s="22" t="s">
        <v>14</v>
      </c>
      <c r="C44" s="23"/>
      <c r="D44" s="23"/>
      <c r="E44" s="23"/>
      <c r="F44" s="23"/>
      <c r="G44" s="35"/>
      <c r="H44" s="24"/>
      <c r="I44" s="24"/>
      <c r="J44" s="24">
        <v>11800</v>
      </c>
    </row>
    <row r="45" spans="1:10" ht="15">
      <c r="A45" s="32">
        <v>1015</v>
      </c>
      <c r="B45" s="33" t="s">
        <v>18</v>
      </c>
      <c r="C45" s="34"/>
      <c r="D45" s="34"/>
      <c r="E45" s="34"/>
      <c r="F45" s="34"/>
      <c r="G45" s="32"/>
      <c r="H45" s="70"/>
      <c r="I45" s="70"/>
      <c r="J45" s="25">
        <v>2000</v>
      </c>
    </row>
    <row r="46" spans="1:10" ht="15">
      <c r="A46" s="35">
        <v>1016</v>
      </c>
      <c r="B46" s="29" t="s">
        <v>19</v>
      </c>
      <c r="C46" s="30"/>
      <c r="D46" s="30"/>
      <c r="E46" s="30"/>
      <c r="F46" s="30"/>
      <c r="G46" s="35"/>
      <c r="H46" s="25"/>
      <c r="I46" s="25"/>
      <c r="J46" s="25">
        <v>1000</v>
      </c>
    </row>
    <row r="47" spans="1:10" ht="15">
      <c r="A47" s="35">
        <v>1020</v>
      </c>
      <c r="B47" s="29" t="s">
        <v>20</v>
      </c>
      <c r="C47" s="30"/>
      <c r="D47" s="30"/>
      <c r="E47" s="30"/>
      <c r="F47" s="30"/>
      <c r="G47" s="35"/>
      <c r="H47" s="25"/>
      <c r="I47" s="25"/>
      <c r="J47" s="25">
        <v>4800</v>
      </c>
    </row>
    <row r="48" spans="1:10" ht="15">
      <c r="A48" s="35">
        <v>1013</v>
      </c>
      <c r="B48" s="29" t="s">
        <v>16</v>
      </c>
      <c r="C48" s="30"/>
      <c r="D48" s="30"/>
      <c r="E48" s="30"/>
      <c r="F48" s="30"/>
      <c r="G48" s="35"/>
      <c r="H48" s="25"/>
      <c r="I48" s="25"/>
      <c r="J48" s="25">
        <v>2200</v>
      </c>
    </row>
    <row r="49" spans="1:10" ht="15.75" thickBot="1">
      <c r="A49" s="35">
        <v>1091</v>
      </c>
      <c r="B49" s="29" t="s">
        <v>25</v>
      </c>
      <c r="C49" s="30"/>
      <c r="D49" s="30"/>
      <c r="E49" s="30"/>
      <c r="F49" s="30"/>
      <c r="G49" s="35"/>
      <c r="H49" s="25"/>
      <c r="I49" s="25"/>
      <c r="J49" s="24">
        <v>1800</v>
      </c>
    </row>
    <row r="50" spans="1:10" ht="15.75" thickBot="1">
      <c r="A50" s="43">
        <v>9999</v>
      </c>
      <c r="B50" s="44" t="s">
        <v>35</v>
      </c>
      <c r="C50" s="45"/>
      <c r="D50" s="45"/>
      <c r="E50" s="45"/>
      <c r="F50" s="45"/>
      <c r="G50" s="66"/>
      <c r="H50" s="66"/>
      <c r="I50" s="66"/>
      <c r="J50" s="82">
        <v>85700</v>
      </c>
    </row>
    <row r="51" spans="1:10" ht="15">
      <c r="A51" s="87"/>
      <c r="B51" s="63"/>
      <c r="C51" s="63"/>
      <c r="D51" s="63"/>
      <c r="E51" s="63"/>
      <c r="F51" s="63"/>
      <c r="G51" s="99"/>
      <c r="H51" s="99"/>
      <c r="I51" s="99"/>
      <c r="J51" s="99"/>
    </row>
    <row r="52" spans="4:8" ht="15">
      <c r="D52" s="1"/>
      <c r="E52" s="2" t="s">
        <v>0</v>
      </c>
      <c r="F52" s="2"/>
      <c r="G52" s="1"/>
      <c r="H52" s="2" t="s">
        <v>123</v>
      </c>
    </row>
    <row r="53" spans="1:8" ht="15">
      <c r="A53" s="1"/>
      <c r="B53" s="3" t="s">
        <v>124</v>
      </c>
      <c r="C53" s="2"/>
      <c r="D53" s="2"/>
      <c r="E53" s="2"/>
      <c r="F53" s="2"/>
      <c r="G53" s="2"/>
      <c r="H53" s="2"/>
    </row>
    <row r="54" spans="1:9" ht="15.75" thickBot="1">
      <c r="A54" s="1"/>
      <c r="B54" s="3" t="s">
        <v>125</v>
      </c>
      <c r="C54" s="2"/>
      <c r="D54" s="2"/>
      <c r="E54" s="2"/>
      <c r="F54" s="2"/>
      <c r="G54" s="2"/>
      <c r="H54" s="2" t="s">
        <v>49</v>
      </c>
      <c r="I54" t="s">
        <v>4</v>
      </c>
    </row>
    <row r="55" spans="1:10" ht="15.75" thickBot="1">
      <c r="A55" s="5" t="s">
        <v>5</v>
      </c>
      <c r="B55" s="6"/>
      <c r="C55" s="7" t="s">
        <v>6</v>
      </c>
      <c r="D55" s="7"/>
      <c r="E55" s="7"/>
      <c r="F55" s="8"/>
      <c r="G55" s="9" t="s">
        <v>7</v>
      </c>
      <c r="H55" s="10"/>
      <c r="I55" s="9" t="s">
        <v>7</v>
      </c>
      <c r="J55" s="10"/>
    </row>
    <row r="56" spans="1:10" ht="15.75" thickBot="1">
      <c r="A56" s="11"/>
      <c r="B56" s="12"/>
      <c r="C56" s="13" t="s">
        <v>8</v>
      </c>
      <c r="D56" s="13"/>
      <c r="E56" s="13"/>
      <c r="F56" s="14"/>
      <c r="G56" s="9" t="s">
        <v>51</v>
      </c>
      <c r="H56" s="10"/>
      <c r="I56" s="15" t="s">
        <v>40</v>
      </c>
      <c r="J56" s="16"/>
    </row>
    <row r="57" spans="1:10" ht="15">
      <c r="A57" s="17">
        <v>100</v>
      </c>
      <c r="B57" s="18" t="s">
        <v>126</v>
      </c>
      <c r="C57" s="2"/>
      <c r="D57" s="2"/>
      <c r="E57" s="2"/>
      <c r="F57" s="2"/>
      <c r="G57" s="64"/>
      <c r="H57" s="56"/>
      <c r="I57" s="24"/>
      <c r="J57" s="24">
        <v>206400</v>
      </c>
    </row>
    <row r="58" spans="1:10" ht="15">
      <c r="A58" s="21">
        <v>200</v>
      </c>
      <c r="B58" s="22" t="s">
        <v>12</v>
      </c>
      <c r="C58" s="23"/>
      <c r="D58" s="23"/>
      <c r="E58" s="23"/>
      <c r="F58" s="23"/>
      <c r="G58" s="37"/>
      <c r="H58" s="24"/>
      <c r="I58" s="24"/>
      <c r="J58" s="24">
        <v>2000</v>
      </c>
    </row>
    <row r="59" spans="1:10" ht="15">
      <c r="A59" s="17">
        <v>500</v>
      </c>
      <c r="B59" s="18" t="s">
        <v>53</v>
      </c>
      <c r="C59" s="2"/>
      <c r="D59" s="2"/>
      <c r="E59" s="2"/>
      <c r="F59" s="2"/>
      <c r="G59" s="37"/>
      <c r="H59" s="24"/>
      <c r="I59" s="24"/>
      <c r="J59" s="24">
        <v>38000</v>
      </c>
    </row>
    <row r="60" spans="1:10" ht="15">
      <c r="A60" s="21">
        <v>1000</v>
      </c>
      <c r="B60" s="22" t="s">
        <v>14</v>
      </c>
      <c r="C60" s="23"/>
      <c r="D60" s="23"/>
      <c r="E60" s="23"/>
      <c r="F60" s="23"/>
      <c r="G60" s="64"/>
      <c r="H60" s="56"/>
      <c r="I60" s="24"/>
      <c r="J60" s="24">
        <v>586190</v>
      </c>
    </row>
    <row r="61" spans="1:10" ht="15">
      <c r="A61" s="32">
        <v>1013</v>
      </c>
      <c r="B61" s="29" t="s">
        <v>16</v>
      </c>
      <c r="C61" s="30"/>
      <c r="D61" s="30"/>
      <c r="E61" s="30"/>
      <c r="F61" s="38"/>
      <c r="G61" s="21"/>
      <c r="H61" s="133"/>
      <c r="I61" s="25"/>
      <c r="J61" s="25">
        <v>6600</v>
      </c>
    </row>
    <row r="62" spans="1:10" ht="15">
      <c r="A62" s="35">
        <v>1015</v>
      </c>
      <c r="B62" s="29" t="s">
        <v>18</v>
      </c>
      <c r="C62" s="30"/>
      <c r="D62" s="30"/>
      <c r="E62" s="30"/>
      <c r="F62" s="38"/>
      <c r="G62" s="25"/>
      <c r="H62" s="25"/>
      <c r="I62" s="25"/>
      <c r="J62" s="25">
        <v>188400</v>
      </c>
    </row>
    <row r="63" spans="1:10" ht="15">
      <c r="A63" s="89">
        <v>1016</v>
      </c>
      <c r="B63" s="29" t="s">
        <v>19</v>
      </c>
      <c r="C63" s="30"/>
      <c r="D63" s="30"/>
      <c r="E63" s="30"/>
      <c r="F63" s="38"/>
      <c r="G63" s="88"/>
      <c r="H63" s="70"/>
      <c r="I63" s="25"/>
      <c r="J63" s="25">
        <v>5000</v>
      </c>
    </row>
    <row r="64" spans="1:10" ht="15">
      <c r="A64" s="156">
        <v>1020</v>
      </c>
      <c r="B64" s="29" t="s">
        <v>20</v>
      </c>
      <c r="C64" s="30"/>
      <c r="D64" s="30"/>
      <c r="E64" s="30"/>
      <c r="F64" s="38"/>
      <c r="G64" s="89"/>
      <c r="H64" s="25"/>
      <c r="I64" s="25"/>
      <c r="J64" s="25">
        <v>360000</v>
      </c>
    </row>
    <row r="65" spans="1:10" ht="15">
      <c r="A65" s="35">
        <v>1091</v>
      </c>
      <c r="B65" s="29" t="s">
        <v>25</v>
      </c>
      <c r="C65" s="30"/>
      <c r="D65" s="30"/>
      <c r="E65" s="30"/>
      <c r="F65" s="30"/>
      <c r="G65" s="32"/>
      <c r="H65" s="70"/>
      <c r="I65" s="25"/>
      <c r="J65" s="24">
        <v>6190</v>
      </c>
    </row>
    <row r="66" spans="1:10" ht="15.75" thickBot="1">
      <c r="A66" s="35">
        <v>1098</v>
      </c>
      <c r="B66" s="29" t="s">
        <v>44</v>
      </c>
      <c r="C66" s="30"/>
      <c r="D66" s="30"/>
      <c r="E66" s="30"/>
      <c r="F66" s="30"/>
      <c r="G66" s="25"/>
      <c r="H66" s="25"/>
      <c r="I66" s="25"/>
      <c r="J66" s="25">
        <v>20000</v>
      </c>
    </row>
    <row r="67" spans="1:10" ht="15.75" thickBot="1">
      <c r="A67" s="110">
        <v>9999</v>
      </c>
      <c r="B67" s="9" t="s">
        <v>35</v>
      </c>
      <c r="C67" s="45"/>
      <c r="D67" s="45"/>
      <c r="E67" s="45"/>
      <c r="F67" s="10"/>
      <c r="G67" s="82"/>
      <c r="H67" s="82"/>
      <c r="I67" s="82"/>
      <c r="J67" s="82">
        <v>832590</v>
      </c>
    </row>
    <row r="68" spans="4:8" ht="15">
      <c r="D68" s="1"/>
      <c r="E68" s="2"/>
      <c r="F68" s="2"/>
      <c r="G68" s="1"/>
      <c r="H68" s="2"/>
    </row>
    <row r="69" spans="4:8" ht="15">
      <c r="D69" s="1"/>
      <c r="E69" s="2"/>
      <c r="F69" s="2"/>
      <c r="G69" s="1"/>
      <c r="H69" s="2"/>
    </row>
    <row r="70" spans="4:8" ht="15">
      <c r="D70" s="1"/>
      <c r="E70" s="2"/>
      <c r="F70" s="2"/>
      <c r="G70" s="1"/>
      <c r="H70" s="2"/>
    </row>
    <row r="71" spans="1:8" ht="15">
      <c r="A71" s="1"/>
      <c r="B71" s="2" t="s">
        <v>127</v>
      </c>
      <c r="C71" s="2"/>
      <c r="D71" s="2"/>
      <c r="E71" s="2"/>
      <c r="F71" s="2"/>
      <c r="G71" s="2"/>
      <c r="H71" s="2" t="s">
        <v>128</v>
      </c>
    </row>
    <row r="72" spans="1:10" ht="15.75" thickBot="1">
      <c r="A72" s="1"/>
      <c r="B72" s="1"/>
      <c r="C72" s="2" t="s">
        <v>129</v>
      </c>
      <c r="D72" s="2"/>
      <c r="E72" s="2"/>
      <c r="F72" s="2"/>
      <c r="G72" s="2"/>
      <c r="H72" s="2"/>
      <c r="J72" t="s">
        <v>4</v>
      </c>
    </row>
    <row r="73" spans="1:10" ht="15.75" thickBot="1">
      <c r="A73" s="42" t="s">
        <v>5</v>
      </c>
      <c r="B73" s="74"/>
      <c r="C73" s="75" t="s">
        <v>6</v>
      </c>
      <c r="D73" s="75"/>
      <c r="E73" s="75"/>
      <c r="F73" s="76"/>
      <c r="G73" s="9" t="s">
        <v>50</v>
      </c>
      <c r="H73" s="10"/>
      <c r="I73" s="9" t="s">
        <v>7</v>
      </c>
      <c r="J73" s="10"/>
    </row>
    <row r="74" spans="1:10" ht="15.75" thickBot="1">
      <c r="A74" s="20"/>
      <c r="B74" s="77"/>
      <c r="C74" s="52" t="s">
        <v>8</v>
      </c>
      <c r="D74" s="52"/>
      <c r="E74" s="52"/>
      <c r="F74" s="51"/>
      <c r="G74" s="9" t="s">
        <v>51</v>
      </c>
      <c r="H74" s="10"/>
      <c r="I74" s="15" t="s">
        <v>40</v>
      </c>
      <c r="J74" s="16"/>
    </row>
    <row r="75" spans="1:10" ht="15">
      <c r="A75" s="17">
        <v>100</v>
      </c>
      <c r="B75" s="61" t="s">
        <v>130</v>
      </c>
      <c r="C75" s="2"/>
      <c r="D75" s="2"/>
      <c r="E75" s="2"/>
      <c r="F75" s="2"/>
      <c r="G75" s="64"/>
      <c r="H75" s="56"/>
      <c r="I75" s="24"/>
      <c r="J75" s="24">
        <v>48000</v>
      </c>
    </row>
    <row r="76" spans="1:10" ht="15">
      <c r="A76" s="21">
        <v>200</v>
      </c>
      <c r="B76" s="22" t="s">
        <v>12</v>
      </c>
      <c r="C76" s="23"/>
      <c r="D76" s="23"/>
      <c r="E76" s="23"/>
      <c r="F76" s="23"/>
      <c r="G76" s="37"/>
      <c r="H76" s="24"/>
      <c r="I76" s="24"/>
      <c r="J76" s="24">
        <v>11700</v>
      </c>
    </row>
    <row r="77" spans="1:10" ht="15">
      <c r="A77" s="17">
        <v>500</v>
      </c>
      <c r="B77" s="22" t="s">
        <v>53</v>
      </c>
      <c r="C77" s="23"/>
      <c r="D77" s="23"/>
      <c r="E77" s="23"/>
      <c r="F77" s="26"/>
      <c r="G77" s="37"/>
      <c r="H77" s="24"/>
      <c r="I77" s="24"/>
      <c r="J77" s="24">
        <v>10200</v>
      </c>
    </row>
    <row r="78" spans="1:10" ht="15">
      <c r="A78" s="21">
        <v>1000</v>
      </c>
      <c r="B78" s="22" t="s">
        <v>14</v>
      </c>
      <c r="C78" s="23"/>
      <c r="D78" s="23"/>
      <c r="E78" s="23"/>
      <c r="F78" s="23"/>
      <c r="G78" s="21"/>
      <c r="H78" s="27"/>
      <c r="I78" s="24"/>
      <c r="J78" s="24">
        <v>455854</v>
      </c>
    </row>
    <row r="79" spans="1:10" ht="15">
      <c r="A79" s="25">
        <v>1013</v>
      </c>
      <c r="B79" s="29" t="s">
        <v>16</v>
      </c>
      <c r="C79" s="30"/>
      <c r="D79" s="30"/>
      <c r="E79" s="30"/>
      <c r="F79" s="38"/>
      <c r="G79" s="25"/>
      <c r="H79" s="25"/>
      <c r="I79" s="25"/>
      <c r="J79" s="25">
        <v>2000</v>
      </c>
    </row>
    <row r="80" spans="1:10" ht="15">
      <c r="A80" s="32">
        <v>1015</v>
      </c>
      <c r="B80" s="33" t="s">
        <v>18</v>
      </c>
      <c r="C80" s="34"/>
      <c r="D80" s="34"/>
      <c r="E80" s="34"/>
      <c r="F80" s="34"/>
      <c r="G80" s="32"/>
      <c r="H80" s="70"/>
      <c r="I80" s="25"/>
      <c r="J80" s="25">
        <v>70000</v>
      </c>
    </row>
    <row r="81" spans="1:10" ht="15">
      <c r="A81" s="35">
        <v>1016</v>
      </c>
      <c r="B81" s="29" t="s">
        <v>19</v>
      </c>
      <c r="C81" s="30"/>
      <c r="D81" s="30"/>
      <c r="E81" s="30"/>
      <c r="F81" s="30"/>
      <c r="G81" s="35"/>
      <c r="H81" s="25"/>
      <c r="I81" s="25"/>
      <c r="J81" s="25">
        <v>200</v>
      </c>
    </row>
    <row r="82" spans="1:10" ht="15">
      <c r="A82" s="35">
        <v>1020</v>
      </c>
      <c r="B82" s="29" t="s">
        <v>20</v>
      </c>
      <c r="C82" s="30"/>
      <c r="D82" s="30"/>
      <c r="E82" s="30"/>
      <c r="F82" s="30"/>
      <c r="G82" s="35"/>
      <c r="H82" s="25"/>
      <c r="I82" s="25"/>
      <c r="J82" s="36">
        <v>77236</v>
      </c>
    </row>
    <row r="83" spans="1:10" ht="15">
      <c r="A83" s="35">
        <v>1030</v>
      </c>
      <c r="B83" s="29" t="s">
        <v>21</v>
      </c>
      <c r="C83" s="30"/>
      <c r="D83" s="30"/>
      <c r="E83" s="30"/>
      <c r="F83" s="30"/>
      <c r="G83" s="35"/>
      <c r="H83" s="25"/>
      <c r="I83" s="31"/>
      <c r="J83" s="24">
        <v>304428</v>
      </c>
    </row>
    <row r="84" spans="1:10" ht="15">
      <c r="A84" s="35">
        <v>1051</v>
      </c>
      <c r="B84" s="29" t="s">
        <v>22</v>
      </c>
      <c r="C84" s="30"/>
      <c r="D84" s="30"/>
      <c r="E84" s="30"/>
      <c r="F84" s="30"/>
      <c r="G84" s="35"/>
      <c r="H84" s="25"/>
      <c r="I84" s="25"/>
      <c r="J84" s="25">
        <v>200</v>
      </c>
    </row>
    <row r="85" spans="1:10" ht="15">
      <c r="A85" s="32">
        <v>1062</v>
      </c>
      <c r="B85" s="29" t="s">
        <v>24</v>
      </c>
      <c r="C85" s="30"/>
      <c r="D85" s="30"/>
      <c r="E85" s="30"/>
      <c r="F85" s="38"/>
      <c r="G85" s="32"/>
      <c r="H85" s="70"/>
      <c r="I85" s="25"/>
      <c r="J85" s="24">
        <v>350</v>
      </c>
    </row>
    <row r="86" spans="1:10" ht="15">
      <c r="A86" s="35">
        <v>1091</v>
      </c>
      <c r="B86" s="29" t="s">
        <v>25</v>
      </c>
      <c r="C86" s="30"/>
      <c r="D86" s="30"/>
      <c r="E86" s="30"/>
      <c r="F86" s="30"/>
      <c r="G86" s="35"/>
      <c r="H86" s="25"/>
      <c r="I86" s="25"/>
      <c r="J86" s="24">
        <v>1440</v>
      </c>
    </row>
    <row r="87" spans="1:10" ht="15">
      <c r="A87" s="36">
        <v>9700</v>
      </c>
      <c r="B87" s="29" t="s">
        <v>131</v>
      </c>
      <c r="C87" s="30"/>
      <c r="D87" s="30"/>
      <c r="E87" s="30"/>
      <c r="F87" s="38"/>
      <c r="G87" s="36"/>
      <c r="H87" s="36"/>
      <c r="I87" s="114"/>
      <c r="J87" s="114">
        <v>89920</v>
      </c>
    </row>
    <row r="88" spans="1:10" ht="15.75" thickBot="1">
      <c r="A88" s="150" t="s">
        <v>33</v>
      </c>
      <c r="B88" s="151" t="s">
        <v>34</v>
      </c>
      <c r="C88" s="152"/>
      <c r="D88" s="152"/>
      <c r="E88" s="152"/>
      <c r="F88" s="152"/>
      <c r="G88" s="72"/>
      <c r="H88" s="155"/>
      <c r="I88" s="42"/>
      <c r="J88" s="42">
        <v>148453</v>
      </c>
    </row>
    <row r="89" spans="1:10" ht="15.75" thickBot="1">
      <c r="A89" s="43">
        <v>9999</v>
      </c>
      <c r="B89" s="44" t="s">
        <v>35</v>
      </c>
      <c r="C89" s="45"/>
      <c r="D89" s="45"/>
      <c r="E89" s="45"/>
      <c r="F89" s="45"/>
      <c r="G89" s="66"/>
      <c r="H89" s="66"/>
      <c r="I89" s="82"/>
      <c r="J89" s="82">
        <v>764127</v>
      </c>
    </row>
    <row r="90" spans="1:10" ht="15">
      <c r="A90" s="87"/>
      <c r="B90" s="63"/>
      <c r="C90" s="63"/>
      <c r="D90" s="63"/>
      <c r="E90" s="63"/>
      <c r="F90" s="63"/>
      <c r="G90" s="99"/>
      <c r="H90" s="99"/>
      <c r="I90" s="99"/>
      <c r="J90" s="99"/>
    </row>
    <row r="91" spans="1:10" ht="15">
      <c r="A91" s="88"/>
      <c r="B91" s="63"/>
      <c r="C91" s="63"/>
      <c r="D91" s="63"/>
      <c r="E91" s="63"/>
      <c r="F91" s="63"/>
      <c r="G91" s="87"/>
      <c r="H91" s="157" t="s">
        <v>132</v>
      </c>
      <c r="I91" s="99"/>
      <c r="J91" s="88"/>
    </row>
    <row r="92" spans="1:10" ht="15">
      <c r="A92" s="87"/>
      <c r="B92" s="63"/>
      <c r="C92" s="63"/>
      <c r="D92" s="63"/>
      <c r="E92" s="63" t="s">
        <v>0</v>
      </c>
      <c r="F92" s="63"/>
      <c r="G92" s="87"/>
      <c r="H92" s="157"/>
      <c r="I92" s="88"/>
      <c r="J92" s="88"/>
    </row>
    <row r="93" spans="1:10" ht="15">
      <c r="A93" s="87"/>
      <c r="B93" s="3" t="s">
        <v>124</v>
      </c>
      <c r="C93" s="2"/>
      <c r="D93" s="2"/>
      <c r="E93" s="2"/>
      <c r="F93" s="2"/>
      <c r="G93" s="2"/>
      <c r="H93" s="2"/>
      <c r="I93" s="88"/>
      <c r="J93" s="88"/>
    </row>
    <row r="94" spans="1:10" ht="15.75" thickBot="1">
      <c r="A94" s="87"/>
      <c r="B94" s="63" t="s">
        <v>133</v>
      </c>
      <c r="C94" s="63"/>
      <c r="D94" s="63"/>
      <c r="E94" s="63"/>
      <c r="F94" s="63"/>
      <c r="G94" s="63"/>
      <c r="H94" s="63"/>
      <c r="I94" s="88"/>
      <c r="J94" s="88"/>
    </row>
    <row r="95" spans="1:10" ht="15.75" thickBot="1">
      <c r="A95" s="110">
        <v>1030</v>
      </c>
      <c r="B95" s="9" t="s">
        <v>134</v>
      </c>
      <c r="C95" s="45"/>
      <c r="D95" s="45"/>
      <c r="E95" s="45"/>
      <c r="F95" s="10"/>
      <c r="G95" s="82"/>
      <c r="H95" s="82"/>
      <c r="I95" s="82"/>
      <c r="J95" s="82">
        <v>897851</v>
      </c>
    </row>
    <row r="96" spans="1:10" ht="15.75" thickBot="1">
      <c r="A96" s="82" t="s">
        <v>135</v>
      </c>
      <c r="B96" s="152" t="s">
        <v>136</v>
      </c>
      <c r="C96" s="152"/>
      <c r="D96" s="152"/>
      <c r="E96" s="45"/>
      <c r="F96" s="10"/>
      <c r="G96" s="82"/>
      <c r="H96" s="158"/>
      <c r="I96" s="82"/>
      <c r="J96" s="82">
        <v>350500</v>
      </c>
    </row>
    <row r="97" spans="1:10" ht="15.75" thickBot="1">
      <c r="A97" s="43">
        <v>9999</v>
      </c>
      <c r="B97" s="44" t="s">
        <v>35</v>
      </c>
      <c r="C97" s="45"/>
      <c r="D97" s="45"/>
      <c r="E97" s="45"/>
      <c r="F97" s="45"/>
      <c r="G97" s="66"/>
      <c r="H97" s="66"/>
      <c r="I97" s="82"/>
      <c r="J97" s="82">
        <v>1248351</v>
      </c>
    </row>
  </sheetData>
  <sheetProtection/>
  <mergeCells count="1">
    <mergeCell ref="B13:D1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4:J15"/>
  <sheetViews>
    <sheetView zoomScalePageLayoutView="0" workbookViewId="0" topLeftCell="A1">
      <selection activeCell="F17" sqref="F17"/>
    </sheetView>
  </sheetViews>
  <sheetFormatPr defaultColWidth="9.140625" defaultRowHeight="15"/>
  <sheetData>
    <row r="4" spans="1:10" ht="15">
      <c r="A4" s="87"/>
      <c r="B4" s="63"/>
      <c r="C4" s="63"/>
      <c r="D4" s="63"/>
      <c r="E4" s="63"/>
      <c r="F4" s="63"/>
      <c r="G4" s="99"/>
      <c r="H4" s="157" t="s">
        <v>137</v>
      </c>
      <c r="I4" s="159"/>
      <c r="J4" s="99"/>
    </row>
    <row r="5" spans="1:10" ht="15">
      <c r="A5" s="87"/>
      <c r="B5" s="63"/>
      <c r="C5" s="63"/>
      <c r="D5" s="63"/>
      <c r="E5" s="63" t="s">
        <v>0</v>
      </c>
      <c r="F5" s="63"/>
      <c r="G5" s="99"/>
      <c r="H5" s="99"/>
      <c r="I5" s="99"/>
      <c r="J5" s="99"/>
    </row>
    <row r="6" spans="1:10" ht="15">
      <c r="A6" s="87"/>
      <c r="B6" s="63" t="s">
        <v>138</v>
      </c>
      <c r="C6" s="63"/>
      <c r="D6" s="63"/>
      <c r="E6" s="63"/>
      <c r="F6" s="63"/>
      <c r="G6" s="99"/>
      <c r="H6" s="99"/>
      <c r="I6" s="99"/>
      <c r="J6" s="99"/>
    </row>
    <row r="7" spans="1:10" ht="15.75" thickBot="1">
      <c r="A7" s="87"/>
      <c r="B7" s="63"/>
      <c r="C7" s="63"/>
      <c r="D7" s="63"/>
      <c r="E7" s="63"/>
      <c r="F7" s="63"/>
      <c r="G7" s="63"/>
      <c r="H7" s="63"/>
      <c r="I7" s="88"/>
      <c r="J7" s="88"/>
    </row>
    <row r="8" spans="1:10" ht="15.75" thickBot="1">
      <c r="A8" s="42" t="s">
        <v>5</v>
      </c>
      <c r="B8" s="6"/>
      <c r="C8" s="7" t="s">
        <v>6</v>
      </c>
      <c r="D8" s="7"/>
      <c r="E8" s="7"/>
      <c r="F8" s="8"/>
      <c r="G8" s="9" t="s">
        <v>50</v>
      </c>
      <c r="H8" s="10"/>
      <c r="I8" s="9" t="s">
        <v>7</v>
      </c>
      <c r="J8" s="10"/>
    </row>
    <row r="9" spans="1:10" ht="15.75" thickBot="1">
      <c r="A9" s="160"/>
      <c r="B9" s="137"/>
      <c r="C9" s="127" t="s">
        <v>8</v>
      </c>
      <c r="D9" s="127"/>
      <c r="E9" s="127"/>
      <c r="F9" s="138"/>
      <c r="G9" s="9" t="s">
        <v>51</v>
      </c>
      <c r="H9" s="10"/>
      <c r="I9" s="15" t="s">
        <v>40</v>
      </c>
      <c r="J9" s="16"/>
    </row>
    <row r="10" spans="1:10" ht="15">
      <c r="A10" s="21">
        <v>4500</v>
      </c>
      <c r="B10" s="22" t="s">
        <v>139</v>
      </c>
      <c r="C10" s="23"/>
      <c r="D10" s="23"/>
      <c r="E10" s="23"/>
      <c r="F10" s="23"/>
      <c r="G10" s="64">
        <v>300840</v>
      </c>
      <c r="H10" s="129"/>
      <c r="I10" s="25"/>
      <c r="J10" s="24">
        <v>95000</v>
      </c>
    </row>
    <row r="11" spans="1:10" ht="15">
      <c r="A11" s="21">
        <v>1000</v>
      </c>
      <c r="B11" s="61" t="s">
        <v>14</v>
      </c>
      <c r="C11" s="62"/>
      <c r="D11" s="62"/>
      <c r="E11" s="62"/>
      <c r="F11" s="62"/>
      <c r="G11" s="37">
        <v>4659</v>
      </c>
      <c r="H11" s="129"/>
      <c r="I11" s="25"/>
      <c r="J11" s="24">
        <v>80000</v>
      </c>
    </row>
    <row r="12" spans="1:10" ht="15">
      <c r="A12" s="21">
        <v>4214</v>
      </c>
      <c r="B12" s="22" t="s">
        <v>31</v>
      </c>
      <c r="C12" s="23"/>
      <c r="D12" s="23"/>
      <c r="E12" s="23"/>
      <c r="F12" s="26"/>
      <c r="G12" s="2"/>
      <c r="H12" s="129"/>
      <c r="I12" s="25"/>
      <c r="J12" s="24">
        <v>2000</v>
      </c>
    </row>
    <row r="13" spans="1:10" ht="15.75" thickBot="1">
      <c r="A13" s="64" t="s">
        <v>140</v>
      </c>
      <c r="B13" s="18" t="s">
        <v>34</v>
      </c>
      <c r="C13" s="2"/>
      <c r="D13" s="2"/>
      <c r="E13" s="2"/>
      <c r="F13" s="2"/>
      <c r="G13" s="55">
        <v>11816</v>
      </c>
      <c r="H13" s="161"/>
      <c r="I13" s="68"/>
      <c r="J13" s="42">
        <v>8051</v>
      </c>
    </row>
    <row r="14" spans="1:10" ht="15.75" thickBot="1">
      <c r="A14" s="110">
        <v>9999</v>
      </c>
      <c r="B14" s="9" t="s">
        <v>35</v>
      </c>
      <c r="C14" s="45"/>
      <c r="D14" s="45"/>
      <c r="E14" s="45"/>
      <c r="F14" s="10"/>
      <c r="G14" s="66">
        <v>317315</v>
      </c>
      <c r="H14" s="49"/>
      <c r="I14" s="95"/>
      <c r="J14" s="82">
        <v>185051</v>
      </c>
    </row>
    <row r="15" spans="1:10" ht="15">
      <c r="A15" s="87"/>
      <c r="B15" s="63"/>
      <c r="C15" s="63"/>
      <c r="D15" s="63"/>
      <c r="E15" s="63"/>
      <c r="F15" s="63"/>
      <c r="G15" s="63"/>
      <c r="H15" s="63"/>
      <c r="I15" s="88"/>
      <c r="J15" s="8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4:J54"/>
  <sheetViews>
    <sheetView zoomScalePageLayoutView="0" workbookViewId="0" topLeftCell="A37">
      <selection activeCell="E55" sqref="E55"/>
    </sheetView>
  </sheetViews>
  <sheetFormatPr defaultColWidth="9.140625" defaultRowHeight="15"/>
  <sheetData>
    <row r="4" spans="1:10" ht="15">
      <c r="A4" s="87"/>
      <c r="B4" s="63"/>
      <c r="C4" s="63"/>
      <c r="D4" s="63"/>
      <c r="E4" s="63"/>
      <c r="F4" s="63"/>
      <c r="G4" s="63"/>
      <c r="H4" s="2" t="s">
        <v>141</v>
      </c>
      <c r="J4" s="88"/>
    </row>
    <row r="5" spans="5:8" ht="15">
      <c r="E5" s="2" t="s">
        <v>0</v>
      </c>
      <c r="F5" s="2"/>
      <c r="G5" s="2"/>
      <c r="H5" s="2"/>
    </row>
    <row r="6" spans="1:8" ht="15">
      <c r="A6" s="1"/>
      <c r="B6" s="4" t="s">
        <v>142</v>
      </c>
      <c r="C6" s="2"/>
      <c r="D6" s="2"/>
      <c r="E6" s="2"/>
      <c r="F6" s="2"/>
      <c r="G6" s="2"/>
      <c r="H6" s="2"/>
    </row>
    <row r="7" spans="1:8" ht="15.75" thickBot="1">
      <c r="A7" s="1"/>
      <c r="B7" s="3" t="s">
        <v>143</v>
      </c>
      <c r="C7" s="2"/>
      <c r="D7" s="2"/>
      <c r="E7" s="2"/>
      <c r="F7" s="2"/>
      <c r="G7" s="2"/>
      <c r="H7" s="2" t="s">
        <v>49</v>
      </c>
    </row>
    <row r="8" spans="1:10" ht="15.75" thickBot="1">
      <c r="A8" s="5" t="s">
        <v>5</v>
      </c>
      <c r="B8" s="6"/>
      <c r="C8" s="7" t="s">
        <v>6</v>
      </c>
      <c r="D8" s="7"/>
      <c r="E8" s="7"/>
      <c r="F8" s="8"/>
      <c r="G8" s="9" t="s">
        <v>7</v>
      </c>
      <c r="H8" s="10"/>
      <c r="I8" s="9" t="s">
        <v>7</v>
      </c>
      <c r="J8" s="10"/>
    </row>
    <row r="9" spans="1:10" ht="15.75" thickBot="1">
      <c r="A9" s="11"/>
      <c r="B9" s="12"/>
      <c r="C9" s="13" t="s">
        <v>8</v>
      </c>
      <c r="D9" s="13"/>
      <c r="E9" s="13"/>
      <c r="F9" s="14"/>
      <c r="G9" s="9" t="s">
        <v>51</v>
      </c>
      <c r="H9" s="10"/>
      <c r="I9" s="15" t="s">
        <v>40</v>
      </c>
      <c r="J9" s="16"/>
    </row>
    <row r="10" spans="1:10" ht="15">
      <c r="A10" s="17">
        <v>100</v>
      </c>
      <c r="B10" s="18" t="s">
        <v>144</v>
      </c>
      <c r="C10" s="2"/>
      <c r="D10" s="2"/>
      <c r="E10" s="2"/>
      <c r="F10" s="2"/>
      <c r="G10" s="64"/>
      <c r="H10" s="56"/>
      <c r="I10" s="24"/>
      <c r="J10" s="24">
        <v>50400</v>
      </c>
    </row>
    <row r="11" spans="1:10" ht="15">
      <c r="A11" s="21">
        <v>200</v>
      </c>
      <c r="B11" s="22" t="s">
        <v>12</v>
      </c>
      <c r="C11" s="23"/>
      <c r="D11" s="23"/>
      <c r="E11" s="23"/>
      <c r="F11" s="23"/>
      <c r="G11" s="37"/>
      <c r="H11" s="24"/>
      <c r="I11" s="24"/>
      <c r="J11" s="24">
        <v>1000</v>
      </c>
    </row>
    <row r="12" spans="1:10" ht="15">
      <c r="A12" s="27">
        <v>500</v>
      </c>
      <c r="B12" s="22" t="s">
        <v>53</v>
      </c>
      <c r="C12" s="23"/>
      <c r="D12" s="23"/>
      <c r="E12" s="23"/>
      <c r="F12" s="26"/>
      <c r="G12" s="37"/>
      <c r="H12" s="24"/>
      <c r="I12" s="24"/>
      <c r="J12" s="24">
        <v>9000</v>
      </c>
    </row>
    <row r="13" spans="1:10" ht="15">
      <c r="A13" s="21">
        <v>1000</v>
      </c>
      <c r="B13" s="22" t="s">
        <v>14</v>
      </c>
      <c r="C13" s="23"/>
      <c r="D13" s="23"/>
      <c r="E13" s="23"/>
      <c r="F13" s="23"/>
      <c r="G13" s="64"/>
      <c r="H13" s="56"/>
      <c r="I13" s="24"/>
      <c r="J13" s="24">
        <v>51310</v>
      </c>
    </row>
    <row r="14" spans="1:10" ht="15">
      <c r="A14" s="28">
        <v>1013</v>
      </c>
      <c r="B14" s="29" t="s">
        <v>16</v>
      </c>
      <c r="C14" s="30"/>
      <c r="D14" s="30"/>
      <c r="E14" s="30"/>
      <c r="F14" s="30"/>
      <c r="G14" s="37"/>
      <c r="H14" s="133"/>
      <c r="I14" s="25"/>
      <c r="J14" s="25">
        <v>1400</v>
      </c>
    </row>
    <row r="15" spans="1:10" ht="15">
      <c r="A15" s="25">
        <v>1015</v>
      </c>
      <c r="B15" s="29" t="s">
        <v>18</v>
      </c>
      <c r="C15" s="30"/>
      <c r="D15" s="30"/>
      <c r="E15" s="30"/>
      <c r="F15" s="38"/>
      <c r="G15" s="35"/>
      <c r="H15" s="25"/>
      <c r="I15" s="25"/>
      <c r="J15" s="25">
        <v>20000</v>
      </c>
    </row>
    <row r="16" spans="1:10" ht="15">
      <c r="A16" s="32">
        <v>1016</v>
      </c>
      <c r="B16" s="29" t="s">
        <v>19</v>
      </c>
      <c r="C16" s="30"/>
      <c r="D16" s="30"/>
      <c r="E16" s="30"/>
      <c r="F16" s="38"/>
      <c r="G16" s="32"/>
      <c r="H16" s="70"/>
      <c r="I16" s="25"/>
      <c r="J16" s="25">
        <v>10000</v>
      </c>
    </row>
    <row r="17" spans="1:10" ht="15">
      <c r="A17" s="35">
        <v>1020</v>
      </c>
      <c r="B17" s="29" t="s">
        <v>20</v>
      </c>
      <c r="C17" s="30"/>
      <c r="D17" s="30"/>
      <c r="E17" s="30"/>
      <c r="F17" s="30"/>
      <c r="G17" s="35"/>
      <c r="H17" s="25"/>
      <c r="I17" s="25"/>
      <c r="J17" s="25">
        <v>17400</v>
      </c>
    </row>
    <row r="18" spans="1:10" ht="15">
      <c r="A18" s="32">
        <v>1062</v>
      </c>
      <c r="B18" s="33" t="s">
        <v>24</v>
      </c>
      <c r="C18" s="34"/>
      <c r="D18" s="34"/>
      <c r="E18" s="34"/>
      <c r="F18" s="34"/>
      <c r="G18" s="25"/>
      <c r="H18" s="25"/>
      <c r="I18" s="25"/>
      <c r="J18" s="25">
        <v>1000</v>
      </c>
    </row>
    <row r="19" spans="1:10" ht="15">
      <c r="A19" s="35">
        <v>1091</v>
      </c>
      <c r="B19" s="29" t="s">
        <v>25</v>
      </c>
      <c r="C19" s="30"/>
      <c r="D19" s="30"/>
      <c r="E19" s="30"/>
      <c r="F19" s="30"/>
      <c r="G19" s="25"/>
      <c r="H19" s="25"/>
      <c r="I19" s="25"/>
      <c r="J19" s="24">
        <v>1510</v>
      </c>
    </row>
    <row r="20" spans="1:10" ht="15.75" thickBot="1">
      <c r="A20" s="72">
        <v>1900</v>
      </c>
      <c r="B20" s="22" t="s">
        <v>28</v>
      </c>
      <c r="C20" s="23"/>
      <c r="D20" s="23"/>
      <c r="E20" s="23"/>
      <c r="F20" s="23"/>
      <c r="G20" s="24"/>
      <c r="H20" s="24"/>
      <c r="I20" s="25"/>
      <c r="J20" s="24">
        <v>200</v>
      </c>
    </row>
    <row r="21" spans="1:10" ht="15.75" thickBot="1">
      <c r="A21" s="43">
        <v>9999</v>
      </c>
      <c r="B21" s="44" t="s">
        <v>35</v>
      </c>
      <c r="C21" s="45"/>
      <c r="D21" s="45"/>
      <c r="E21" s="45"/>
      <c r="F21" s="45"/>
      <c r="G21" s="66"/>
      <c r="H21" s="66"/>
      <c r="I21" s="82"/>
      <c r="J21" s="82">
        <v>111910</v>
      </c>
    </row>
    <row r="22" spans="1:10" ht="15">
      <c r="A22" s="87"/>
      <c r="B22" s="63"/>
      <c r="C22" s="63"/>
      <c r="D22" s="63"/>
      <c r="E22" s="63"/>
      <c r="F22" s="63"/>
      <c r="G22" s="99"/>
      <c r="H22" s="99"/>
      <c r="I22" s="99"/>
      <c r="J22" s="99"/>
    </row>
    <row r="23" spans="1:10" ht="15">
      <c r="A23" s="87"/>
      <c r="B23" s="63"/>
      <c r="C23" s="63"/>
      <c r="D23" s="63"/>
      <c r="E23" s="63"/>
      <c r="F23" s="63"/>
      <c r="G23" s="99"/>
      <c r="H23" s="99"/>
      <c r="I23" s="99"/>
      <c r="J23" s="99"/>
    </row>
    <row r="24" spans="4:8" ht="15">
      <c r="D24" s="1"/>
      <c r="E24" s="2" t="s">
        <v>0</v>
      </c>
      <c r="F24" s="2"/>
      <c r="G24" s="1"/>
      <c r="H24" s="2" t="s">
        <v>145</v>
      </c>
    </row>
    <row r="25" spans="1:9" ht="15">
      <c r="A25" s="1"/>
      <c r="B25" s="4" t="s">
        <v>146</v>
      </c>
      <c r="C25" s="2"/>
      <c r="D25" s="2"/>
      <c r="E25" s="2"/>
      <c r="F25" s="2"/>
      <c r="G25" s="2"/>
      <c r="H25" s="2"/>
      <c r="I25" s="3"/>
    </row>
    <row r="26" spans="1:9" ht="15.75" thickBot="1">
      <c r="A26" s="1"/>
      <c r="B26" s="162"/>
      <c r="C26" s="2" t="s">
        <v>36</v>
      </c>
      <c r="D26" s="2"/>
      <c r="E26" s="2" t="s">
        <v>143</v>
      </c>
      <c r="F26" s="2"/>
      <c r="G26" s="2"/>
      <c r="H26" s="2" t="s">
        <v>49</v>
      </c>
      <c r="I26" s="3"/>
    </row>
    <row r="27" spans="1:10" ht="15.75" thickBot="1">
      <c r="A27" s="5" t="s">
        <v>5</v>
      </c>
      <c r="B27" s="6"/>
      <c r="C27" s="7" t="s">
        <v>6</v>
      </c>
      <c r="D27" s="7"/>
      <c r="E27" s="7"/>
      <c r="F27" s="8"/>
      <c r="G27" s="9" t="s">
        <v>7</v>
      </c>
      <c r="H27" s="10"/>
      <c r="I27" s="9" t="s">
        <v>7</v>
      </c>
      <c r="J27" s="10"/>
    </row>
    <row r="28" spans="1:10" ht="15.75" thickBot="1">
      <c r="A28" s="11"/>
      <c r="B28" s="12"/>
      <c r="C28" s="13" t="s">
        <v>8</v>
      </c>
      <c r="D28" s="13"/>
      <c r="E28" s="13"/>
      <c r="F28" s="14"/>
      <c r="G28" s="9" t="s">
        <v>51</v>
      </c>
      <c r="H28" s="10"/>
      <c r="I28" s="15" t="s">
        <v>40</v>
      </c>
      <c r="J28" s="16"/>
    </row>
    <row r="29" spans="1:10" ht="15">
      <c r="A29" s="17">
        <v>100</v>
      </c>
      <c r="B29" s="18" t="s">
        <v>130</v>
      </c>
      <c r="C29" s="2"/>
      <c r="D29" s="2"/>
      <c r="E29" s="2"/>
      <c r="F29" s="2"/>
      <c r="G29" s="64"/>
      <c r="H29" s="56"/>
      <c r="I29" s="24"/>
      <c r="J29" s="24">
        <v>66000</v>
      </c>
    </row>
    <row r="30" spans="1:10" ht="15">
      <c r="A30" s="21">
        <v>200</v>
      </c>
      <c r="B30" s="22" t="s">
        <v>12</v>
      </c>
      <c r="C30" s="23"/>
      <c r="D30" s="23"/>
      <c r="E30" s="23"/>
      <c r="F30" s="23"/>
      <c r="G30" s="37"/>
      <c r="H30" s="24"/>
      <c r="I30" s="24"/>
      <c r="J30" s="24">
        <v>71000</v>
      </c>
    </row>
    <row r="31" spans="1:10" ht="15">
      <c r="A31" s="17">
        <v>500</v>
      </c>
      <c r="B31" s="18" t="s">
        <v>53</v>
      </c>
      <c r="C31" s="2"/>
      <c r="D31" s="2"/>
      <c r="E31" s="2"/>
      <c r="F31" s="2"/>
      <c r="G31" s="37"/>
      <c r="H31" s="24"/>
      <c r="I31" s="24"/>
      <c r="J31" s="24">
        <v>24000</v>
      </c>
    </row>
    <row r="32" spans="1:10" ht="15">
      <c r="A32" s="21">
        <v>1000</v>
      </c>
      <c r="B32" s="22" t="s">
        <v>14</v>
      </c>
      <c r="C32" s="23"/>
      <c r="D32" s="23"/>
      <c r="E32" s="23"/>
      <c r="F32" s="23"/>
      <c r="G32" s="37"/>
      <c r="H32" s="24"/>
      <c r="I32" s="24"/>
      <c r="J32" s="24">
        <v>152525</v>
      </c>
    </row>
    <row r="33" spans="1:10" ht="15">
      <c r="A33" s="32">
        <v>1013</v>
      </c>
      <c r="B33" s="29" t="s">
        <v>16</v>
      </c>
      <c r="C33" s="30"/>
      <c r="D33" s="30"/>
      <c r="E33" s="30"/>
      <c r="F33" s="38"/>
      <c r="G33" s="21"/>
      <c r="H33" s="133"/>
      <c r="I33" s="25"/>
      <c r="J33" s="25">
        <v>3500</v>
      </c>
    </row>
    <row r="34" spans="1:10" ht="15">
      <c r="A34" s="35">
        <v>1015</v>
      </c>
      <c r="B34" s="29" t="s">
        <v>18</v>
      </c>
      <c r="C34" s="30"/>
      <c r="D34" s="30"/>
      <c r="E34" s="30"/>
      <c r="F34" s="30"/>
      <c r="G34" s="35"/>
      <c r="H34" s="25"/>
      <c r="I34" s="31"/>
      <c r="J34" s="31">
        <v>50491</v>
      </c>
    </row>
    <row r="35" spans="1:10" ht="15">
      <c r="A35" s="35">
        <v>1016</v>
      </c>
      <c r="B35" s="29" t="s">
        <v>19</v>
      </c>
      <c r="C35" s="30"/>
      <c r="D35" s="30"/>
      <c r="E35" s="30"/>
      <c r="F35" s="38"/>
      <c r="G35" s="89"/>
      <c r="H35" s="25"/>
      <c r="I35" s="25"/>
      <c r="J35" s="25">
        <v>5000</v>
      </c>
    </row>
    <row r="36" spans="1:10" ht="15">
      <c r="A36" s="35">
        <v>1030</v>
      </c>
      <c r="B36" s="29" t="s">
        <v>21</v>
      </c>
      <c r="C36" s="30"/>
      <c r="D36" s="30"/>
      <c r="E36" s="30"/>
      <c r="F36" s="38"/>
      <c r="G36" s="88"/>
      <c r="H36" s="70"/>
      <c r="I36" s="31"/>
      <c r="J36" s="24">
        <v>81554</v>
      </c>
    </row>
    <row r="37" spans="1:10" ht="15">
      <c r="A37" s="35">
        <v>1020</v>
      </c>
      <c r="B37" s="29" t="s">
        <v>20</v>
      </c>
      <c r="C37" s="30"/>
      <c r="D37" s="30"/>
      <c r="E37" s="30"/>
      <c r="F37" s="38"/>
      <c r="G37" s="69"/>
      <c r="H37" s="25"/>
      <c r="I37" s="25"/>
      <c r="J37" s="25">
        <v>10000</v>
      </c>
    </row>
    <row r="38" spans="1:10" ht="15.75" thickBot="1">
      <c r="A38" s="35">
        <v>1091</v>
      </c>
      <c r="B38" s="29" t="s">
        <v>25</v>
      </c>
      <c r="C38" s="30"/>
      <c r="D38" s="30"/>
      <c r="E38" s="30"/>
      <c r="F38" s="38"/>
      <c r="G38" s="69"/>
      <c r="H38" s="25"/>
      <c r="I38" s="25"/>
      <c r="J38" s="24">
        <v>1980</v>
      </c>
    </row>
    <row r="39" spans="1:10" ht="15.75" thickBot="1">
      <c r="A39" s="150">
        <v>9999</v>
      </c>
      <c r="B39" s="151" t="s">
        <v>35</v>
      </c>
      <c r="C39" s="152"/>
      <c r="D39" s="152"/>
      <c r="E39" s="152"/>
      <c r="F39" s="152"/>
      <c r="G39" s="72">
        <v>530</v>
      </c>
      <c r="H39" s="72"/>
      <c r="I39" s="82"/>
      <c r="J39" s="82">
        <v>313525</v>
      </c>
    </row>
    <row r="40" spans="1:10" ht="15">
      <c r="A40" s="87"/>
      <c r="B40" s="63"/>
      <c r="C40" s="63"/>
      <c r="D40" s="63"/>
      <c r="E40" s="63"/>
      <c r="F40" s="63"/>
      <c r="G40" s="99"/>
      <c r="H40" s="99"/>
      <c r="I40" s="99"/>
      <c r="J40" s="99"/>
    </row>
    <row r="41" spans="1:10" ht="15">
      <c r="A41" s="87"/>
      <c r="B41" s="63"/>
      <c r="C41" s="63"/>
      <c r="D41" s="63"/>
      <c r="E41" s="63"/>
      <c r="F41" s="63"/>
      <c r="G41" s="99"/>
      <c r="H41" s="164" t="s">
        <v>147</v>
      </c>
      <c r="I41" s="4"/>
      <c r="J41" s="99"/>
    </row>
    <row r="42" spans="1:10" ht="15">
      <c r="A42" s="87"/>
      <c r="B42" s="63"/>
      <c r="C42" s="63"/>
      <c r="D42" s="63"/>
      <c r="E42" s="63"/>
      <c r="F42" s="63"/>
      <c r="G42" s="99"/>
      <c r="H42" s="99"/>
      <c r="I42" s="99"/>
      <c r="J42" s="99"/>
    </row>
    <row r="43" spans="1:8" ht="15">
      <c r="A43" s="88"/>
      <c r="B43" s="63"/>
      <c r="C43" s="63"/>
      <c r="D43" s="63"/>
      <c r="E43" s="63" t="s">
        <v>0</v>
      </c>
      <c r="F43" s="63"/>
      <c r="G43" s="87"/>
      <c r="H43" s="165"/>
    </row>
    <row r="44" spans="1:8" ht="15">
      <c r="A44" s="88"/>
      <c r="B44" s="3" t="s">
        <v>148</v>
      </c>
      <c r="C44" s="3"/>
      <c r="D44" s="2"/>
      <c r="E44" s="2"/>
      <c r="F44" s="2"/>
      <c r="G44" s="2"/>
      <c r="H44" s="87"/>
    </row>
    <row r="45" spans="1:8" ht="15">
      <c r="A45" s="88"/>
      <c r="B45" s="63" t="s">
        <v>149</v>
      </c>
      <c r="C45" s="63"/>
      <c r="D45" s="63"/>
      <c r="E45" s="63"/>
      <c r="F45" s="63"/>
      <c r="G45" s="87"/>
      <c r="H45" s="87"/>
    </row>
    <row r="46" spans="1:8" ht="15.75" thickBot="1">
      <c r="A46" s="87"/>
      <c r="B46" s="63"/>
      <c r="C46" s="63"/>
      <c r="D46" s="63"/>
      <c r="E46" s="63"/>
      <c r="F46" s="63"/>
      <c r="G46" s="99"/>
      <c r="H46" s="99"/>
    </row>
    <row r="47" spans="1:10" ht="15.75" thickBot="1">
      <c r="A47" s="5" t="s">
        <v>5</v>
      </c>
      <c r="B47" s="6"/>
      <c r="C47" s="7" t="s">
        <v>6</v>
      </c>
      <c r="D47" s="7"/>
      <c r="E47" s="7"/>
      <c r="F47" s="166"/>
      <c r="G47" s="9" t="s">
        <v>7</v>
      </c>
      <c r="H47" s="10"/>
      <c r="I47" s="9" t="s">
        <v>7</v>
      </c>
      <c r="J47" s="10"/>
    </row>
    <row r="48" spans="1:10" ht="15.75" thickBot="1">
      <c r="A48" s="11"/>
      <c r="B48" s="12"/>
      <c r="C48" s="13" t="s">
        <v>8</v>
      </c>
      <c r="D48" s="13"/>
      <c r="E48" s="13"/>
      <c r="F48" s="167"/>
      <c r="G48" s="9" t="s">
        <v>51</v>
      </c>
      <c r="H48" s="10"/>
      <c r="I48" s="15" t="s">
        <v>40</v>
      </c>
      <c r="J48" s="16"/>
    </row>
    <row r="49" spans="1:10" ht="15.75" thickBot="1">
      <c r="A49" s="160">
        <v>1000</v>
      </c>
      <c r="B49" s="139" t="s">
        <v>150</v>
      </c>
      <c r="C49" s="168"/>
      <c r="D49" s="168"/>
      <c r="E49" s="168"/>
      <c r="F49" s="140"/>
      <c r="G49" s="5"/>
      <c r="H49" s="82"/>
      <c r="I49" s="82"/>
      <c r="J49" s="82">
        <v>338367</v>
      </c>
    </row>
    <row r="50" spans="1:10" ht="15.75" thickBot="1">
      <c r="A50" s="82">
        <v>9700</v>
      </c>
      <c r="B50" s="9" t="s">
        <v>151</v>
      </c>
      <c r="C50" s="45"/>
      <c r="D50" s="45"/>
      <c r="E50" s="45"/>
      <c r="F50" s="169"/>
      <c r="G50" s="170"/>
      <c r="H50" s="171"/>
      <c r="I50" s="170"/>
      <c r="J50" s="82">
        <v>6755</v>
      </c>
    </row>
    <row r="51" spans="1:10" ht="15.75" thickBot="1">
      <c r="A51" s="150">
        <v>5100</v>
      </c>
      <c r="B51" s="9" t="s">
        <v>152</v>
      </c>
      <c r="C51" s="45"/>
      <c r="D51" s="45"/>
      <c r="E51" s="45"/>
      <c r="F51" s="10"/>
      <c r="G51" s="158"/>
      <c r="H51" s="71"/>
      <c r="I51" s="82"/>
      <c r="J51" s="82">
        <v>945510</v>
      </c>
    </row>
    <row r="52" spans="1:10" ht="15.75" thickBot="1">
      <c r="A52" s="39">
        <v>1030</v>
      </c>
      <c r="B52" s="151" t="s">
        <v>153</v>
      </c>
      <c r="C52" s="152"/>
      <c r="D52" s="152"/>
      <c r="E52" s="45"/>
      <c r="F52" s="10"/>
      <c r="G52" s="82"/>
      <c r="H52" s="82"/>
      <c r="I52" s="82"/>
      <c r="J52" s="82">
        <v>271000</v>
      </c>
    </row>
    <row r="53" spans="1:10" ht="15.75" thickBot="1">
      <c r="A53" s="163">
        <v>9700</v>
      </c>
      <c r="B53" s="174" t="s">
        <v>151</v>
      </c>
      <c r="C53" s="175"/>
      <c r="D53" s="175"/>
      <c r="E53" s="175"/>
      <c r="F53" s="176"/>
      <c r="G53" s="49"/>
      <c r="H53" s="49"/>
      <c r="I53" s="95"/>
      <c r="J53" s="173">
        <v>56520</v>
      </c>
    </row>
    <row r="54" spans="1:10" ht="15.75" thickBot="1">
      <c r="A54" s="150">
        <v>9999</v>
      </c>
      <c r="B54" s="151" t="s">
        <v>35</v>
      </c>
      <c r="C54" s="152"/>
      <c r="D54" s="152"/>
      <c r="E54" s="152"/>
      <c r="F54" s="152"/>
      <c r="G54" s="72"/>
      <c r="H54" s="72"/>
      <c r="I54" s="73"/>
      <c r="J54" s="82">
        <v>1618152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4:J11"/>
  <sheetViews>
    <sheetView zoomScalePageLayoutView="0" workbookViewId="0" topLeftCell="A1">
      <selection activeCell="A4" sqref="A4:J11"/>
    </sheetView>
  </sheetViews>
  <sheetFormatPr defaultColWidth="9.140625" defaultRowHeight="15"/>
  <sheetData>
    <row r="4" spans="1:9" ht="15">
      <c r="A4" s="88"/>
      <c r="B4" s="118"/>
      <c r="C4" s="127"/>
      <c r="D4" s="127"/>
      <c r="E4" s="127"/>
      <c r="F4" s="118"/>
      <c r="G4" s="63"/>
      <c r="H4" s="177" t="s">
        <v>154</v>
      </c>
      <c r="I4" s="178"/>
    </row>
    <row r="5" spans="1:10" ht="15">
      <c r="A5" s="249" t="s">
        <v>155</v>
      </c>
      <c r="B5" s="250"/>
      <c r="C5" s="250"/>
      <c r="D5" s="250"/>
      <c r="E5" s="250"/>
      <c r="F5" s="250"/>
      <c r="G5" s="250"/>
      <c r="H5" s="250"/>
      <c r="I5" s="250"/>
      <c r="J5" s="250"/>
    </row>
    <row r="6" spans="1:9" ht="15.75" thickBot="1">
      <c r="A6" s="88"/>
      <c r="B6" s="251" t="s">
        <v>156</v>
      </c>
      <c r="C6" s="252"/>
      <c r="D6" s="252"/>
      <c r="E6" s="252"/>
      <c r="F6" s="252"/>
      <c r="G6" s="252"/>
      <c r="H6" s="252"/>
      <c r="I6" s="252"/>
    </row>
    <row r="7" spans="1:10" ht="15.75" thickBot="1">
      <c r="A7" s="82" t="s">
        <v>157</v>
      </c>
      <c r="B7" s="9" t="s">
        <v>158</v>
      </c>
      <c r="C7" s="179"/>
      <c r="D7" s="179"/>
      <c r="E7" s="179"/>
      <c r="F7" s="180"/>
      <c r="G7" s="181"/>
      <c r="H7" s="16"/>
      <c r="I7" s="82"/>
      <c r="J7" s="82">
        <v>50000</v>
      </c>
    </row>
    <row r="8" spans="1:8" ht="15">
      <c r="A8" s="88"/>
      <c r="B8" s="118"/>
      <c r="C8" s="127"/>
      <c r="D8" s="127"/>
      <c r="E8" s="127"/>
      <c r="F8" s="118"/>
      <c r="G8" s="63"/>
      <c r="H8" s="63"/>
    </row>
    <row r="9" spans="1:8" ht="15">
      <c r="A9" s="88"/>
      <c r="B9" s="118"/>
      <c r="C9" s="127"/>
      <c r="D9" s="127"/>
      <c r="E9" s="127"/>
      <c r="F9" s="118"/>
      <c r="G9" s="63"/>
      <c r="H9" s="63"/>
    </row>
    <row r="10" spans="1:10" ht="15.75" thickBot="1">
      <c r="A10" s="251" t="s">
        <v>159</v>
      </c>
      <c r="B10" s="253"/>
      <c r="C10" s="253"/>
      <c r="D10" s="253"/>
      <c r="E10" s="253"/>
      <c r="F10" s="253"/>
      <c r="G10" s="253"/>
      <c r="H10" s="253"/>
      <c r="I10" s="253"/>
      <c r="J10" s="253"/>
    </row>
    <row r="11" spans="1:10" ht="15.75" thickBot="1">
      <c r="A11" s="82" t="s">
        <v>160</v>
      </c>
      <c r="B11" s="9" t="s">
        <v>161</v>
      </c>
      <c r="C11" s="179"/>
      <c r="D11" s="179"/>
      <c r="E11" s="179"/>
      <c r="F11" s="180"/>
      <c r="G11" s="9"/>
      <c r="H11" s="10"/>
      <c r="I11" s="95"/>
      <c r="J11" s="82">
        <v>130000</v>
      </c>
    </row>
  </sheetData>
  <sheetProtection/>
  <mergeCells count="3">
    <mergeCell ref="A5:J5"/>
    <mergeCell ref="B6:I6"/>
    <mergeCell ref="A10:J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2006-11-28T10:12:39Z</dcterms:created>
  <dcterms:modified xsi:type="dcterms:W3CDTF">2014-02-26T12:19:41Z</dcterms:modified>
  <cp:category/>
  <cp:version/>
  <cp:contentType/>
  <cp:contentStatus/>
</cp:coreProperties>
</file>